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codeName="ThisWorkbook" defaultThemeVersion="124226"/>
  <mc:AlternateContent xmlns:mc="http://schemas.openxmlformats.org/markup-compatibility/2006">
    <mc:Choice Requires="x15">
      <x15ac:absPath xmlns:x15ac="http://schemas.microsoft.com/office/spreadsheetml/2010/11/ac" url="G:\09_SKHU_JS\03_HUSK_2021-2027\09_CFP\04_HUSK-2401\04_Annexes\03_Guides-and-manuals\05_Draft-AF\"/>
    </mc:Choice>
  </mc:AlternateContent>
  <xr:revisionPtr revIDLastSave="0" documentId="13_ncr:1_{89D14956-D0AB-4517-8784-369136BC6865}" xr6:coauthVersionLast="47" xr6:coauthVersionMax="47" xr10:uidLastSave="{00000000-0000-0000-0000-000000000000}"/>
  <bookViews>
    <workbookView xWindow="-120" yWindow="-120" windowWidth="29040" windowHeight="15840" tabRatio="780" xr2:uid="{00000000-000D-0000-FFFF-FFFF00000000}"/>
  </bookViews>
  <sheets>
    <sheet name="1. Cover" sheetId="1" r:id="rId1"/>
    <sheet name="2. Main data" sheetId="2" r:id="rId2"/>
    <sheet name="3.1 DATA" sheetId="4" r:id="rId3"/>
    <sheet name="3.2 Activities" sheetId="6" r:id="rId4"/>
    <sheet name="3.3 Realization plan" sheetId="7" r:id="rId5"/>
    <sheet name="3.4 Budget" sheetId="30" r:id="rId6"/>
    <sheet name="4. Financial overview" sheetId="9" r:id="rId7"/>
    <sheet name="5. Payment forecast" sheetId="59" r:id="rId8"/>
    <sheet name="6. Cooperation criteria" sheetId="51" r:id="rId9"/>
    <sheet name="7. Indicators" sheetId="47" r:id="rId10"/>
    <sheet name="Technical data sheet" sheetId="48" state="hidden" r:id="rId11"/>
  </sheets>
  <definedNames>
    <definedName name="Action">'Technical data sheet'!$A$27:$A$28</definedName>
    <definedName name="Basis">'Technical data sheet'!$B$2:$B$3</definedName>
    <definedName name="County">'Technical data sheet'!$A$6:$A$17</definedName>
    <definedName name="Legal_type">'Technical data sheet'!$A$2:$A$3</definedName>
    <definedName name="LPAct">'Technical data sheet'!$A$40:$A$53</definedName>
    <definedName name="_xlnm.Print_Area" localSheetId="0">'1. Cover'!$A$1:$D$22</definedName>
    <definedName name="Objective">'Technical data sheet'!$A$23:$A$24</definedName>
    <definedName name="P2Act">'Technical data sheet'!$E$40:$E$53</definedName>
    <definedName name="Priority">'Technical data sheet'!$A$20</definedName>
    <definedName name="State">'Technical data sheet'!$E$2:$E$3</definedName>
    <definedName name="Unit">'Technical data sheet'!$G$2:$G$7</definedName>
    <definedName name="VAT">'Technical data sheet'!$C$2:$C$3</definedName>
    <definedName name="Z_9B195D69_7D5B_406D_87D2_41910A2F61D3_.wvu.PrintArea" localSheetId="0" hidden="1">'1. Cover'!$A$2:$C$23</definedName>
    <definedName name="Z_9B195D69_7D5B_406D_87D2_41910A2F61D3_.wvu.PrintArea" localSheetId="1" hidden="1">'2. Main data'!$A$1:$C$16</definedName>
    <definedName name="Z_9B195D69_7D5B_406D_87D2_41910A2F61D3_.wvu.PrintArea" localSheetId="2" hidden="1">'3.1 DATA'!$A$1:$C$31</definedName>
    <definedName name="Z_9B195D69_7D5B_406D_87D2_41910A2F61D3_.wvu.PrintArea" localSheetId="3" hidden="1">'3.2 Activities'!$A$1:$D$2</definedName>
    <definedName name="Z_9B195D69_7D5B_406D_87D2_41910A2F61D3_.wvu.PrintArea" localSheetId="4" hidden="1">'3.3 Realization plan'!$A$1:$K$17</definedName>
    <definedName name="Z_9B195D69_7D5B_406D_87D2_41910A2F61D3_.wvu.PrintArea" localSheetId="5" hidden="1">'3.4 Budget'!$A$1:$F$130</definedName>
  </definedNames>
  <calcPr calcId="191029"/>
  <customWorkbookViews>
    <customWorkbookView name="Holop Silvester - Egyéni nézet" guid="{9B195D69-7D5B-406D-87D2-41910A2F61D3}" autoUpdate="1" mergeInterval="15" personalView="1" maximized="1" windowWidth="1920" windowHeight="854"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47" l="1"/>
  <c r="C6" i="47"/>
  <c r="E48" i="30"/>
  <c r="E46" i="30"/>
  <c r="F5" i="30"/>
  <c r="F162" i="30" l="1"/>
  <c r="F158" i="30"/>
  <c r="F154" i="30"/>
  <c r="F150" i="30"/>
  <c r="F146" i="30"/>
  <c r="F142" i="30"/>
  <c r="F138" i="30"/>
  <c r="F134" i="30"/>
  <c r="F132" i="30" l="1"/>
  <c r="A10" i="59"/>
  <c r="A5" i="59"/>
  <c r="E53" i="48" l="1"/>
  <c r="E52" i="48"/>
  <c r="E51" i="48"/>
  <c r="E50" i="48"/>
  <c r="E49" i="48"/>
  <c r="E48" i="48"/>
  <c r="E47" i="48"/>
  <c r="E46" i="48"/>
  <c r="E45" i="48"/>
  <c r="E44" i="48"/>
  <c r="E43" i="48"/>
  <c r="E42" i="48"/>
  <c r="E41" i="48"/>
  <c r="E40" i="48"/>
  <c r="C4" i="9"/>
  <c r="J11" i="59" l="1"/>
  <c r="I11" i="59"/>
  <c r="H11" i="59"/>
  <c r="G11" i="59"/>
  <c r="F11" i="59"/>
  <c r="E11" i="59"/>
  <c r="D11" i="59"/>
  <c r="C11" i="59"/>
  <c r="B11" i="59"/>
  <c r="J6" i="59"/>
  <c r="I6" i="59"/>
  <c r="H6" i="59"/>
  <c r="G6" i="59"/>
  <c r="F6" i="59"/>
  <c r="E6" i="59"/>
  <c r="D6" i="59"/>
  <c r="C6" i="59"/>
  <c r="B6" i="59"/>
  <c r="A53" i="48"/>
  <c r="A52" i="48"/>
  <c r="A51" i="48"/>
  <c r="A50" i="48"/>
  <c r="A49" i="48"/>
  <c r="A48" i="48"/>
  <c r="A47" i="48"/>
  <c r="A46" i="48"/>
  <c r="A45" i="48"/>
  <c r="A44" i="48"/>
  <c r="A43" i="48"/>
  <c r="A42" i="48"/>
  <c r="A41" i="48"/>
  <c r="C18" i="1"/>
  <c r="C16" i="1"/>
  <c r="C14" i="1"/>
  <c r="C12" i="1"/>
  <c r="C10" i="1"/>
  <c r="C8" i="1"/>
  <c r="C12" i="47"/>
  <c r="D12" i="47"/>
  <c r="D11" i="47"/>
  <c r="C11" i="47"/>
  <c r="C7" i="47"/>
  <c r="D7" i="47"/>
  <c r="D5" i="47"/>
  <c r="C5" i="47"/>
  <c r="A4" i="9"/>
  <c r="B4" i="9"/>
  <c r="B33" i="7"/>
  <c r="B32" i="7"/>
  <c r="B31" i="7"/>
  <c r="B30" i="7"/>
  <c r="B29" i="7"/>
  <c r="B28" i="7"/>
  <c r="B27" i="7"/>
  <c r="B26" i="7"/>
  <c r="B25" i="7"/>
  <c r="B24" i="7"/>
  <c r="B23" i="7"/>
  <c r="B22" i="7"/>
  <c r="B21" i="7"/>
  <c r="B20" i="7"/>
  <c r="B17" i="7"/>
  <c r="B16" i="7"/>
  <c r="B15" i="7"/>
  <c r="B14" i="7"/>
  <c r="B13" i="7"/>
  <c r="B12" i="7"/>
  <c r="B11" i="7"/>
  <c r="B10" i="7"/>
  <c r="B9" i="7"/>
  <c r="B8" i="7"/>
  <c r="B7" i="7"/>
  <c r="B6" i="7"/>
  <c r="B5" i="7"/>
  <c r="B4" i="7"/>
  <c r="F127" i="30"/>
  <c r="F123" i="30"/>
  <c r="F119" i="30"/>
  <c r="F115" i="30"/>
  <c r="F111" i="30"/>
  <c r="F107" i="30"/>
  <c r="F103" i="30"/>
  <c r="F99" i="30"/>
  <c r="F95" i="30"/>
  <c r="F88" i="30"/>
  <c r="F84" i="30"/>
  <c r="F79" i="30"/>
  <c r="F75" i="30"/>
  <c r="F71" i="30"/>
  <c r="F66" i="30"/>
  <c r="F62" i="30"/>
  <c r="F57" i="30"/>
  <c r="F53" i="30"/>
  <c r="F41" i="30"/>
  <c r="F37" i="30"/>
  <c r="F33" i="30"/>
  <c r="F29" i="30"/>
  <c r="F25" i="30"/>
  <c r="F21" i="30"/>
  <c r="F17" i="30"/>
  <c r="F13" i="30"/>
  <c r="F70" i="30" l="1"/>
  <c r="F93" i="30"/>
  <c r="E7" i="30" s="1"/>
  <c r="F7" i="30" s="1"/>
  <c r="F83" i="30"/>
  <c r="F52" i="30"/>
  <c r="F61" i="30"/>
  <c r="F9" i="30"/>
  <c r="F50" i="30" l="1"/>
  <c r="F166" i="30" s="1"/>
  <c r="A40" i="48"/>
  <c r="E4" i="9" l="1"/>
  <c r="E5" i="9" s="1"/>
  <c r="F46" i="30" l="1"/>
  <c r="F48" i="30"/>
  <c r="F168" i="30" l="1"/>
  <c r="G4" i="9" s="1"/>
  <c r="D4" i="9" s="1"/>
  <c r="D5" i="9" s="1"/>
  <c r="C22" i="1" s="1"/>
  <c r="F4" i="9" l="1"/>
  <c r="F5" i="9" s="1"/>
  <c r="G5" i="9"/>
  <c r="C20" i="1" s="1"/>
</calcChain>
</file>

<file path=xl/sharedStrings.xml><?xml version="1.0" encoding="utf-8"?>
<sst xmlns="http://schemas.openxmlformats.org/spreadsheetml/2006/main" count="373" uniqueCount="194">
  <si>
    <t>State</t>
  </si>
  <si>
    <t>Postal code</t>
  </si>
  <si>
    <t>County</t>
  </si>
  <si>
    <t>Registration number</t>
  </si>
  <si>
    <t>Tax number</t>
  </si>
  <si>
    <t>Contact person</t>
  </si>
  <si>
    <t>VAT status</t>
  </si>
  <si>
    <t>Hungary</t>
  </si>
  <si>
    <t>Slovakia</t>
  </si>
  <si>
    <t>Project title</t>
  </si>
  <si>
    <t>Project acronym</t>
  </si>
  <si>
    <t>Priority axis</t>
  </si>
  <si>
    <t>Specific objective</t>
  </si>
  <si>
    <t>Total budget</t>
  </si>
  <si>
    <t>ERDF contribution</t>
  </si>
  <si>
    <t>Application form</t>
  </si>
  <si>
    <t>36 months</t>
  </si>
  <si>
    <t>24 months</t>
  </si>
  <si>
    <t>12 months</t>
  </si>
  <si>
    <t>Priority Axis</t>
  </si>
  <si>
    <t>Official address of the organization</t>
  </si>
  <si>
    <t>Related activity</t>
  </si>
  <si>
    <t>Unit</t>
  </si>
  <si>
    <t>Price per unit</t>
  </si>
  <si>
    <t>Total</t>
  </si>
  <si>
    <t>Number
of units</t>
  </si>
  <si>
    <t>Expenditure</t>
  </si>
  <si>
    <t>Abbreviated name</t>
  </si>
  <si>
    <t>Flat rate</t>
  </si>
  <si>
    <t>Private</t>
  </si>
  <si>
    <t>Public</t>
  </si>
  <si>
    <t>Target value</t>
  </si>
  <si>
    <t>piece</t>
  </si>
  <si>
    <t>Total:</t>
  </si>
  <si>
    <t>Gross/Net
budget</t>
  </si>
  <si>
    <t>ERDF contribution
(EUR)</t>
  </si>
  <si>
    <t>Own contribution (EUR)</t>
  </si>
  <si>
    <t>Street and number</t>
  </si>
  <si>
    <t>Statutory representative</t>
  </si>
  <si>
    <t>Tangible outcomes</t>
  </si>
  <si>
    <t>State co-finance (EUR)</t>
  </si>
  <si>
    <t>Total budget
(EUR)</t>
  </si>
  <si>
    <t>Official name of the organization in native language</t>
  </si>
  <si>
    <t>Action</t>
  </si>
  <si>
    <t>Act1.1</t>
  </si>
  <si>
    <t>Act2.1</t>
  </si>
  <si>
    <t>Core activities</t>
  </si>
  <si>
    <t>Act3.1</t>
  </si>
  <si>
    <t>Output indicators</t>
  </si>
  <si>
    <t>Baseline value</t>
  </si>
  <si>
    <t>Result indicators</t>
  </si>
  <si>
    <t>Partner profile</t>
  </si>
  <si>
    <t>Promotional activities</t>
  </si>
  <si>
    <t>Interreg VI-A Hungary-Slovakia Programme</t>
  </si>
  <si>
    <t>Partner</t>
  </si>
  <si>
    <t>Győr-Moson-Sopron vármegye</t>
  </si>
  <si>
    <t>Komárom-Esztergom vármegye</t>
  </si>
  <si>
    <t>Pest vármegye</t>
  </si>
  <si>
    <t>Nógrád vármegye</t>
  </si>
  <si>
    <t>Heves vármegye</t>
  </si>
  <si>
    <t>Borsod-Abaúj-Zemplén vármegye</t>
  </si>
  <si>
    <t>Szabolcs-Szatmár-Bereg vármegye</t>
  </si>
  <si>
    <t>Bratislavský samospávny kraj</t>
  </si>
  <si>
    <t>Trnavský samospávny kraj</t>
  </si>
  <si>
    <t>Nitriansky samospávny kraj</t>
  </si>
  <si>
    <t>Banskobystrický samospávny kraj</t>
  </si>
  <si>
    <t>Košický samospávny kraj</t>
  </si>
  <si>
    <t>48 months</t>
  </si>
  <si>
    <t>60 months</t>
  </si>
  <si>
    <t>month</t>
  </si>
  <si>
    <t>72 months</t>
  </si>
  <si>
    <t>Joint development</t>
  </si>
  <si>
    <t>Joint implementation</t>
  </si>
  <si>
    <t>Joint staffing</t>
  </si>
  <si>
    <t>Joint financing</t>
  </si>
  <si>
    <t>Act2.2</t>
  </si>
  <si>
    <t>Act2.3</t>
  </si>
  <si>
    <t>Act2.4</t>
  </si>
  <si>
    <t>Act2.5</t>
  </si>
  <si>
    <t>package</t>
  </si>
  <si>
    <t>Type of organization</t>
  </si>
  <si>
    <t>Leagal type</t>
  </si>
  <si>
    <t>Measure unit</t>
  </si>
  <si>
    <t>Legal type</t>
  </si>
  <si>
    <t>Act2.6</t>
  </si>
  <si>
    <t>Act2.7</t>
  </si>
  <si>
    <t>Act2.8</t>
  </si>
  <si>
    <t>Act2.9</t>
  </si>
  <si>
    <t>Act2.10</t>
  </si>
  <si>
    <t>Act3.2</t>
  </si>
  <si>
    <t>Act1.2</t>
  </si>
  <si>
    <t>Real cost</t>
  </si>
  <si>
    <t>person</t>
  </si>
  <si>
    <t>Call for proposals</t>
  </si>
  <si>
    <t>Project start date</t>
  </si>
  <si>
    <t>Project duration in months</t>
  </si>
  <si>
    <t>Project summary in English</t>
  </si>
  <si>
    <t>Project summary in Hungarian</t>
  </si>
  <si>
    <t>Project summary in Slovak</t>
  </si>
  <si>
    <t>Website</t>
  </si>
  <si>
    <t>Other information</t>
  </si>
  <si>
    <t>Name</t>
  </si>
  <si>
    <t>Thematic competences and experiences of the organisation</t>
  </si>
  <si>
    <t>Position</t>
  </si>
  <si>
    <t>E-mail address</t>
  </si>
  <si>
    <t>Name of the activity</t>
  </si>
  <si>
    <t>Description</t>
  </si>
  <si>
    <t>Exact location</t>
  </si>
  <si>
    <t>Activity impact NUTS3 location</t>
  </si>
  <si>
    <t>Basis</t>
  </si>
  <si>
    <t>VAT</t>
  </si>
  <si>
    <t>Regarding the project expenditures the Applicant is VAT reclaimer, therefore all expenditures are planned in net.</t>
  </si>
  <si>
    <t>Regarding the project expenditures the Applicant is not VAT reclaimer, therefore all expenditures are planned in gross.</t>
  </si>
  <si>
    <t>Mobile-phone number</t>
  </si>
  <si>
    <t>Period #1</t>
  </si>
  <si>
    <t>Period #2</t>
  </si>
  <si>
    <t>Period #3</t>
  </si>
  <si>
    <t>Period #4</t>
  </si>
  <si>
    <t>Period #5</t>
  </si>
  <si>
    <t>Period #6</t>
  </si>
  <si>
    <t>Period #7</t>
  </si>
  <si>
    <t>Period #8</t>
  </si>
  <si>
    <t>Period #9</t>
  </si>
  <si>
    <t>Period #10</t>
  </si>
  <si>
    <t>Period #11</t>
  </si>
  <si>
    <t>Period #12</t>
  </si>
  <si>
    <t>Period #13</t>
  </si>
  <si>
    <t>Period #14</t>
  </si>
  <si>
    <t>Period #15</t>
  </si>
  <si>
    <t>Period #16</t>
  </si>
  <si>
    <t>Period #17</t>
  </si>
  <si>
    <t>Period #18</t>
  </si>
  <si>
    <t>VAT2</t>
  </si>
  <si>
    <t>NET</t>
  </si>
  <si>
    <t>GROSS</t>
  </si>
  <si>
    <t>COF</t>
  </si>
  <si>
    <t>Indicator</t>
  </si>
  <si>
    <t>ID</t>
  </si>
  <si>
    <t>Organisations cooperating across borders</t>
  </si>
  <si>
    <t>RCO87</t>
  </si>
  <si>
    <t>Output</t>
  </si>
  <si>
    <t>Result</t>
  </si>
  <si>
    <t>Organisations cooperating across borders after project completion</t>
  </si>
  <si>
    <t>RCR84</t>
  </si>
  <si>
    <t>Objective</t>
  </si>
  <si>
    <t>Priority</t>
  </si>
  <si>
    <t>LPAct</t>
  </si>
  <si>
    <t>P2Act</t>
  </si>
  <si>
    <t>Municipality</t>
  </si>
  <si>
    <t>Lead Partner</t>
  </si>
  <si>
    <t>Acronym</t>
  </si>
  <si>
    <t>Programme</t>
  </si>
  <si>
    <t>PAYMENT FORECAST</t>
  </si>
  <si>
    <t>COOPERATION CRITERIA</t>
  </si>
  <si>
    <t>INDICATORS</t>
  </si>
  <si>
    <t>FINANCIAL OVERVIEW</t>
  </si>
  <si>
    <t>LEAD PARTNER - REALIZATION PLAN</t>
  </si>
  <si>
    <t>PROJECT DATA</t>
  </si>
  <si>
    <t>Measure</t>
  </si>
  <si>
    <t>Project end date</t>
  </si>
  <si>
    <t>5.1 Studies and plans</t>
  </si>
  <si>
    <t>5.2 Events and meetings</t>
  </si>
  <si>
    <t>5.3 Visibility and communication</t>
  </si>
  <si>
    <t>half-day</t>
  </si>
  <si>
    <t>whole-day</t>
  </si>
  <si>
    <t>5.4 Other services</t>
  </si>
  <si>
    <t>2. Staff and project management costs</t>
  </si>
  <si>
    <t>3. Office and administration</t>
  </si>
  <si>
    <t>4. Travel and accomodation</t>
  </si>
  <si>
    <t>5. External expertise and services</t>
  </si>
  <si>
    <t>6. Equipment</t>
  </si>
  <si>
    <t>7. Infrastructure and works</t>
  </si>
  <si>
    <t>PARTNER DATA</t>
  </si>
  <si>
    <t>PARTNER ACTIVITIES</t>
  </si>
  <si>
    <t>PARTNER BUDGET</t>
  </si>
  <si>
    <t>1. Preparation cost</t>
  </si>
  <si>
    <t>Lump sum</t>
  </si>
  <si>
    <t>8. Direct costs - Flat rate B</t>
  </si>
  <si>
    <t>HUSK/2401</t>
  </si>
  <si>
    <t>PA2 - Social cooperations</t>
  </si>
  <si>
    <t>SO2.4 - Enhancing the role of culture and sustainable tourism in economic development</t>
  </si>
  <si>
    <t>Action 2.4.2 - Complex development of tourism destinations</t>
  </si>
  <si>
    <t>RCO77</t>
  </si>
  <si>
    <t>pcs</t>
  </si>
  <si>
    <t>RCO58</t>
  </si>
  <si>
    <t>km</t>
  </si>
  <si>
    <t>Visitors of cultural and tourism sites supported</t>
  </si>
  <si>
    <t>RCR77</t>
  </si>
  <si>
    <t>visitors/year</t>
  </si>
  <si>
    <t>Initial activities</t>
  </si>
  <si>
    <t>Flat rate B</t>
  </si>
  <si>
    <t>Flat rate C</t>
  </si>
  <si>
    <t>Number of cultural and tourism sites supported</t>
  </si>
  <si>
    <t>Dedicated cycling infrastructure supported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</si>
</sst>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t_-;\-* #,##0.00\ _F_t_-;_-* &quot;-&quot;??\ _F_t_-;_-@_-"/>
    <numFmt numFmtId="165" formatCode="#,##0.00\ [$EUR]"/>
    <numFmt numFmtId="166" formatCode="_-* #,##0.00\ [$€-1]_-;\-* #,##0.00\ [$€-1]_-;_-* &quot;-&quot;??\ [$€-1]_-;_-@_-"/>
  </numFmts>
  <fonts count="28" x14ac:knownFonts="1">
    <font>
      <sz val="11"/>
      <color theme="1"/>
      <name val="Arial"/>
      <family val="2"/>
      <charset val="238"/>
    </font>
    <font>
      <b/>
      <sz val="10"/>
      <color theme="1"/>
      <name val="Arial"/>
      <family val="2"/>
      <charset val="238"/>
    </font>
    <font>
      <b/>
      <sz val="8"/>
      <color theme="1"/>
      <name val="Arial"/>
      <family val="2"/>
      <charset val="238"/>
    </font>
    <font>
      <sz val="8"/>
      <color theme="1"/>
      <name val="Arial"/>
      <family val="2"/>
      <charset val="238"/>
    </font>
    <font>
      <b/>
      <sz val="10"/>
      <name val="Arial"/>
      <family val="2"/>
      <charset val="238"/>
    </font>
    <font>
      <b/>
      <sz val="8"/>
      <name val="Arial"/>
      <family val="2"/>
      <charset val="238"/>
    </font>
    <font>
      <b/>
      <sz val="11"/>
      <color theme="1"/>
      <name val="Arial"/>
      <family val="2"/>
      <charset val="238"/>
    </font>
    <font>
      <b/>
      <sz val="9"/>
      <color theme="1"/>
      <name val="Arial"/>
      <family val="2"/>
      <charset val="238"/>
    </font>
    <font>
      <sz val="8"/>
      <name val="Arial"/>
      <family val="2"/>
      <charset val="238"/>
    </font>
    <font>
      <sz val="11"/>
      <color theme="1"/>
      <name val="Arial"/>
      <family val="2"/>
      <charset val="238"/>
    </font>
    <font>
      <i/>
      <sz val="8"/>
      <name val="Arial"/>
      <family val="2"/>
      <charset val="238"/>
    </font>
    <font>
      <sz val="9"/>
      <color theme="1"/>
      <name val="Arial"/>
      <family val="2"/>
      <charset val="238"/>
    </font>
    <font>
      <b/>
      <sz val="11"/>
      <color rgb="FFFF0000"/>
      <name val="Arial"/>
      <family val="2"/>
      <charset val="238"/>
    </font>
    <font>
      <sz val="10"/>
      <color theme="1"/>
      <name val="Arial"/>
      <family val="2"/>
      <charset val="238"/>
    </font>
    <font>
      <sz val="11"/>
      <color theme="1"/>
      <name val="Arial Nova"/>
      <family val="2"/>
      <charset val="238"/>
    </font>
    <font>
      <sz val="8"/>
      <color theme="1"/>
      <name val="Arial Nova"/>
      <family val="2"/>
      <charset val="238"/>
    </font>
    <font>
      <sz val="10"/>
      <name val="Arial Nova"/>
      <family val="2"/>
      <charset val="238"/>
    </font>
    <font>
      <b/>
      <sz val="8"/>
      <color theme="1"/>
      <name val="Arial Nova"/>
      <family val="2"/>
      <charset val="238"/>
    </font>
    <font>
      <b/>
      <sz val="8"/>
      <name val="Arial Nova"/>
      <family val="2"/>
      <charset val="238"/>
    </font>
    <font>
      <b/>
      <sz val="8"/>
      <color theme="1" tint="0.24994659260841701"/>
      <name val="Arial Nova"/>
      <family val="2"/>
      <charset val="238"/>
    </font>
    <font>
      <b/>
      <sz val="9"/>
      <color theme="1"/>
      <name val="Arial Nova"/>
      <family val="2"/>
      <charset val="238"/>
    </font>
    <font>
      <b/>
      <sz val="9"/>
      <name val="Arial Nova"/>
      <family val="2"/>
      <charset val="238"/>
    </font>
    <font>
      <sz val="9"/>
      <color theme="1"/>
      <name val="Arial Nova"/>
      <family val="2"/>
      <charset val="238"/>
    </font>
    <font>
      <sz val="8"/>
      <name val="Arial Nova"/>
      <family val="2"/>
      <charset val="238"/>
    </font>
    <font>
      <sz val="9"/>
      <name val="Arial Nova"/>
      <family val="2"/>
      <charset val="238"/>
    </font>
    <font>
      <b/>
      <sz val="10"/>
      <color theme="1" tint="0.24994659260841701"/>
      <name val="Arial Nova"/>
      <family val="2"/>
      <charset val="238"/>
    </font>
    <font>
      <b/>
      <sz val="28"/>
      <color theme="3"/>
      <name val="Bahnschrift SemiBold SemiConden"/>
      <family val="2"/>
      <charset val="238"/>
    </font>
    <font>
      <sz val="16"/>
      <color theme="0"/>
      <name val="Bahnschrift SemiBold SemiConden"/>
      <family val="2"/>
      <charset val="238"/>
    </font>
  </fonts>
  <fills count="13">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0" tint="-0.14996795556505021"/>
        <bgColor indexed="64"/>
      </patternFill>
    </fill>
    <fill>
      <patternFill patternType="solid">
        <fgColor rgb="FFFFFF99"/>
        <bgColor indexed="64"/>
      </patternFill>
    </fill>
    <fill>
      <patternFill patternType="solid">
        <fgColor rgb="FF46BEAA"/>
        <bgColor indexed="64"/>
      </patternFill>
    </fill>
    <fill>
      <patternFill patternType="solid">
        <fgColor theme="0"/>
        <bgColor indexed="64"/>
      </patternFill>
    </fill>
    <fill>
      <patternFill patternType="solid">
        <fgColor rgb="FFDDF3EF"/>
        <bgColor indexed="64"/>
      </patternFill>
    </fill>
    <fill>
      <patternFill patternType="solid">
        <fgColor theme="0" tint="-0.14999847407452621"/>
        <bgColor indexed="64"/>
      </patternFill>
    </fill>
    <fill>
      <patternFill patternType="solid">
        <fgColor theme="4" tint="0.79998168889431442"/>
        <bgColor indexed="64"/>
      </patternFill>
    </fill>
  </fills>
  <borders count="12">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bottom style="hair">
        <color auto="1"/>
      </bottom>
      <diagonal/>
    </border>
    <border>
      <left/>
      <right/>
      <top style="hair">
        <color auto="1"/>
      </top>
      <bottom style="hair">
        <color auto="1"/>
      </bottom>
      <diagonal/>
    </border>
    <border>
      <left style="thick">
        <color rgb="FFFF0000"/>
      </left>
      <right style="thick">
        <color rgb="FFFF0000"/>
      </right>
      <top style="thick">
        <color rgb="FFFF0000"/>
      </top>
      <bottom style="thick">
        <color rgb="FFFF0000"/>
      </bottom>
      <diagonal/>
    </border>
  </borders>
  <cellStyleXfs count="22">
    <xf numFmtId="0" fontId="0" fillId="0" borderId="0">
      <alignment vertical="center"/>
    </xf>
    <xf numFmtId="0" fontId="27" fillId="2" borderId="0">
      <alignment vertical="center"/>
    </xf>
    <xf numFmtId="0" fontId="16" fillId="10" borderId="1">
      <alignment horizontal="left" vertical="top" wrapText="1"/>
      <protection locked="0"/>
    </xf>
    <xf numFmtId="0" fontId="17" fillId="3" borderId="1">
      <alignment horizontal="left" vertical="center"/>
    </xf>
    <xf numFmtId="0" fontId="19" fillId="8" borderId="1">
      <alignment horizontal="left" vertical="center"/>
    </xf>
    <xf numFmtId="0" fontId="11" fillId="5" borderId="4">
      <alignment horizontal="left" vertical="center" wrapText="1"/>
    </xf>
    <xf numFmtId="0" fontId="18" fillId="3" borderId="1">
      <alignment horizontal="left" vertical="center" wrapText="1"/>
    </xf>
    <xf numFmtId="0" fontId="3" fillId="0" borderId="3">
      <alignment horizontal="center" vertical="center"/>
    </xf>
    <xf numFmtId="0" fontId="16" fillId="10" borderId="1">
      <alignment horizontal="left" vertical="center" wrapText="1"/>
      <protection locked="0"/>
    </xf>
    <xf numFmtId="0" fontId="20" fillId="6" borderId="1">
      <alignment vertical="center"/>
    </xf>
    <xf numFmtId="164" fontId="5" fillId="3" borderId="1">
      <alignment horizontal="right" vertical="center" wrapText="1"/>
    </xf>
    <xf numFmtId="0" fontId="2" fillId="0" borderId="2">
      <alignment horizontal="center" vertical="center"/>
    </xf>
    <xf numFmtId="1" fontId="8" fillId="7" borderId="1">
      <alignment horizontal="center" vertical="center" wrapText="1"/>
      <protection locked="0"/>
    </xf>
    <xf numFmtId="9" fontId="9" fillId="0" borderId="0" applyFont="0" applyFill="0" applyBorder="0" applyAlignment="0" applyProtection="0"/>
    <xf numFmtId="0" fontId="2" fillId="3" borderId="1">
      <alignment horizontal="left" vertical="center"/>
    </xf>
    <xf numFmtId="0" fontId="10" fillId="0" borderId="1">
      <alignment horizontal="left" vertical="center"/>
    </xf>
    <xf numFmtId="0" fontId="3" fillId="3" borderId="2">
      <alignment horizontal="left" vertical="center"/>
    </xf>
    <xf numFmtId="165" fontId="5" fillId="0" borderId="1">
      <alignment horizontal="right" vertical="center"/>
    </xf>
    <xf numFmtId="0" fontId="1" fillId="4" borderId="2">
      <alignment horizontal="left" vertical="center"/>
    </xf>
    <xf numFmtId="0" fontId="4" fillId="6" borderId="2">
      <alignment horizontal="left" vertical="center" wrapText="1"/>
    </xf>
    <xf numFmtId="0" fontId="8" fillId="10" borderId="1">
      <alignment horizontal="left" vertical="top" wrapText="1"/>
      <protection locked="0"/>
    </xf>
    <xf numFmtId="0" fontId="7" fillId="6" borderId="2">
      <alignment vertical="center"/>
    </xf>
  </cellStyleXfs>
  <cellXfs count="89">
    <xf numFmtId="0" fontId="0" fillId="0" borderId="0" xfId="0">
      <alignment vertical="center"/>
    </xf>
    <xf numFmtId="0" fontId="27" fillId="2" borderId="0" xfId="1">
      <alignment vertical="center"/>
    </xf>
    <xf numFmtId="0" fontId="0" fillId="0" borderId="0" xfId="0" applyAlignment="1">
      <alignment horizontal="left" vertical="center"/>
    </xf>
    <xf numFmtId="0" fontId="0" fillId="0" borderId="0" xfId="0" applyAlignment="1">
      <alignment vertical="top"/>
    </xf>
    <xf numFmtId="0" fontId="11" fillId="0" borderId="0" xfId="0" applyFont="1">
      <alignment vertical="center"/>
    </xf>
    <xf numFmtId="0" fontId="2" fillId="3" borderId="1" xfId="14" applyAlignment="1">
      <alignment horizontal="center" vertical="center"/>
    </xf>
    <xf numFmtId="0" fontId="3" fillId="0" borderId="0" xfId="0" applyFont="1">
      <alignment vertical="center"/>
    </xf>
    <xf numFmtId="0" fontId="2" fillId="3" borderId="1" xfId="14" applyAlignment="1">
      <alignment horizontal="center" vertical="center" wrapText="1"/>
    </xf>
    <xf numFmtId="0" fontId="2" fillId="3" borderId="1" xfId="14">
      <alignment horizontal="left" vertical="center"/>
    </xf>
    <xf numFmtId="0" fontId="9" fillId="0" borderId="0" xfId="0" applyFont="1">
      <alignment vertical="center"/>
    </xf>
    <xf numFmtId="0" fontId="12" fillId="0" borderId="0" xfId="0" applyFont="1">
      <alignment vertical="center"/>
    </xf>
    <xf numFmtId="0" fontId="16" fillId="10" borderId="1" xfId="8">
      <alignment horizontal="left" vertical="center" wrapText="1"/>
      <protection locked="0"/>
    </xf>
    <xf numFmtId="0" fontId="16" fillId="10" borderId="1" xfId="2">
      <alignment horizontal="left" vertical="top" wrapText="1"/>
      <protection locked="0"/>
    </xf>
    <xf numFmtId="0" fontId="19" fillId="8" borderId="1" xfId="4">
      <alignment horizontal="left" vertical="center"/>
    </xf>
    <xf numFmtId="0" fontId="19" fillId="8" borderId="1" xfId="4" applyAlignment="1">
      <alignment horizontal="center" vertical="center"/>
    </xf>
    <xf numFmtId="0" fontId="0" fillId="0" borderId="0" xfId="0" applyAlignment="1">
      <alignment horizontal="center" vertical="center"/>
    </xf>
    <xf numFmtId="0" fontId="18" fillId="3" borderId="1" xfId="6">
      <alignment horizontal="left" vertical="center" wrapText="1"/>
    </xf>
    <xf numFmtId="0" fontId="14" fillId="0" borderId="0" xfId="0" applyFont="1">
      <alignment vertical="center"/>
    </xf>
    <xf numFmtId="0" fontId="19" fillId="8" borderId="1" xfId="4" applyAlignment="1">
      <alignment vertical="center"/>
    </xf>
    <xf numFmtId="0" fontId="22" fillId="0" borderId="0" xfId="0" applyFont="1">
      <alignment vertical="center"/>
    </xf>
    <xf numFmtId="0" fontId="20" fillId="0" borderId="0" xfId="3" applyFont="1" applyFill="1" applyBorder="1" applyAlignment="1">
      <alignment horizontal="right" vertical="center"/>
    </xf>
    <xf numFmtId="0" fontId="22" fillId="0" borderId="0" xfId="0" applyFont="1" applyAlignment="1">
      <alignment horizontal="right" vertical="center"/>
    </xf>
    <xf numFmtId="0" fontId="21" fillId="3" borderId="0" xfId="6" applyFont="1" applyBorder="1">
      <alignment horizontal="left" vertical="center" wrapText="1"/>
    </xf>
    <xf numFmtId="0" fontId="20" fillId="0" borderId="0" xfId="0" applyFont="1">
      <alignment vertical="center"/>
    </xf>
    <xf numFmtId="165" fontId="21" fillId="3" borderId="0" xfId="6" applyNumberFormat="1" applyFont="1" applyBorder="1" applyAlignment="1">
      <alignment horizontal="left" vertical="center"/>
    </xf>
    <xf numFmtId="11" fontId="19" fillId="8" borderId="1" xfId="4" applyNumberFormat="1" applyAlignment="1">
      <alignment horizontal="center" vertical="center"/>
    </xf>
    <xf numFmtId="165" fontId="19" fillId="8" borderId="1" xfId="4" applyNumberFormat="1" applyAlignment="1">
      <alignment horizontal="right" vertical="center"/>
    </xf>
    <xf numFmtId="9" fontId="19" fillId="8" borderId="1" xfId="13" applyFont="1" applyFill="1" applyBorder="1" applyAlignment="1">
      <alignment horizontal="center" vertical="center"/>
    </xf>
    <xf numFmtId="165" fontId="18" fillId="0" borderId="1" xfId="17" applyFont="1">
      <alignment horizontal="right" vertical="center"/>
    </xf>
    <xf numFmtId="0" fontId="13" fillId="0" borderId="0" xfId="0" applyFont="1">
      <alignment vertical="center"/>
    </xf>
    <xf numFmtId="0" fontId="25" fillId="8" borderId="1" xfId="4" applyFont="1">
      <alignment horizontal="left" vertical="center"/>
    </xf>
    <xf numFmtId="165" fontId="25" fillId="8" borderId="1" xfId="4" applyNumberFormat="1" applyFont="1" applyAlignment="1">
      <alignment horizontal="right" vertical="center"/>
    </xf>
    <xf numFmtId="9" fontId="19" fillId="8" borderId="5" xfId="13" applyFont="1" applyFill="1" applyBorder="1" applyAlignment="1">
      <alignment horizontal="center" vertical="center"/>
    </xf>
    <xf numFmtId="0" fontId="2" fillId="3" borderId="6" xfId="14" applyBorder="1" applyAlignment="1">
      <alignment horizontal="center" vertical="center" wrapText="1"/>
    </xf>
    <xf numFmtId="0" fontId="19" fillId="8" borderId="11" xfId="4" applyBorder="1" applyAlignment="1">
      <alignment horizontal="center" vertical="center"/>
    </xf>
    <xf numFmtId="0" fontId="23" fillId="10" borderId="1" xfId="20" applyFont="1" applyAlignment="1">
      <alignment horizontal="left" vertical="center" wrapText="1"/>
      <protection locked="0"/>
    </xf>
    <xf numFmtId="0" fontId="23" fillId="10" borderId="1" xfId="20" applyFont="1" applyAlignment="1">
      <alignment horizontal="center" vertical="center" wrapText="1"/>
      <protection locked="0"/>
    </xf>
    <xf numFmtId="166" fontId="23" fillId="10" borderId="1" xfId="20" applyNumberFormat="1" applyFont="1" applyAlignment="1">
      <alignment horizontal="center" vertical="center" wrapText="1"/>
      <protection locked="0"/>
    </xf>
    <xf numFmtId="0" fontId="17" fillId="3" borderId="1" xfId="3">
      <alignment horizontal="left" vertical="center"/>
    </xf>
    <xf numFmtId="0" fontId="17" fillId="3" borderId="1" xfId="3" applyAlignment="1">
      <alignment horizontal="center" vertical="center" wrapText="1"/>
    </xf>
    <xf numFmtId="9" fontId="0" fillId="0" borderId="0" xfId="0" applyNumberFormat="1">
      <alignment vertical="center"/>
    </xf>
    <xf numFmtId="0" fontId="3" fillId="9" borderId="1" xfId="16" applyFill="1" applyBorder="1">
      <alignment horizontal="left" vertical="center"/>
    </xf>
    <xf numFmtId="0" fontId="3" fillId="9" borderId="1" xfId="16" applyFill="1" applyBorder="1" applyAlignment="1">
      <alignment horizontal="center" vertical="center"/>
    </xf>
    <xf numFmtId="164" fontId="3" fillId="9" borderId="1" xfId="16" applyNumberFormat="1" applyFill="1" applyBorder="1" applyAlignment="1">
      <alignment horizontal="right" vertical="center"/>
    </xf>
    <xf numFmtId="0" fontId="18" fillId="3" borderId="1" xfId="6" applyAlignment="1">
      <alignment vertical="center" wrapText="1"/>
    </xf>
    <xf numFmtId="0" fontId="6" fillId="3" borderId="1" xfId="0" applyFont="1" applyFill="1" applyBorder="1">
      <alignment vertical="center"/>
    </xf>
    <xf numFmtId="164" fontId="5" fillId="3" borderId="1" xfId="6" applyNumberFormat="1" applyFont="1" applyAlignment="1">
      <alignment horizontal="left" vertical="center"/>
    </xf>
    <xf numFmtId="0" fontId="6" fillId="0" borderId="0" xfId="0" applyFont="1">
      <alignment vertical="center"/>
    </xf>
    <xf numFmtId="0" fontId="18" fillId="3" borderId="1" xfId="6" applyAlignment="1">
      <alignment horizontal="center" vertical="center" wrapText="1"/>
    </xf>
    <xf numFmtId="0" fontId="0" fillId="0" borderId="0" xfId="0" quotePrefix="1">
      <alignment vertical="center"/>
    </xf>
    <xf numFmtId="0" fontId="19" fillId="8" borderId="8" xfId="4" applyBorder="1">
      <alignment horizontal="left" vertical="center"/>
    </xf>
    <xf numFmtId="0" fontId="15" fillId="0" borderId="0" xfId="0" applyFont="1">
      <alignment vertical="center"/>
    </xf>
    <xf numFmtId="0" fontId="16" fillId="10" borderId="5" xfId="8" applyBorder="1" applyAlignment="1">
      <alignment horizontal="center" vertical="center" wrapText="1"/>
      <protection locked="0"/>
    </xf>
    <xf numFmtId="0" fontId="16" fillId="10" borderId="1" xfId="8" applyAlignment="1">
      <alignment horizontal="center" vertical="center" wrapText="1"/>
      <protection locked="0"/>
    </xf>
    <xf numFmtId="0" fontId="0" fillId="0" borderId="1" xfId="0" applyBorder="1">
      <alignment vertical="center"/>
    </xf>
    <xf numFmtId="0" fontId="17" fillId="3" borderId="1" xfId="3" applyAlignment="1">
      <alignment vertical="center"/>
    </xf>
    <xf numFmtId="0" fontId="17" fillId="3" borderId="1" xfId="3" applyAlignment="1">
      <alignment horizontal="center" vertical="center"/>
    </xf>
    <xf numFmtId="166" fontId="5" fillId="3" borderId="1" xfId="6" applyNumberFormat="1" applyFont="1" applyAlignment="1">
      <alignment horizontal="right" vertical="center"/>
    </xf>
    <xf numFmtId="166" fontId="24" fillId="10" borderId="1" xfId="8" applyNumberFormat="1" applyFont="1">
      <alignment horizontal="left" vertical="center" wrapText="1"/>
      <protection locked="0"/>
    </xf>
    <xf numFmtId="0" fontId="17" fillId="11" borderId="1" xfId="3" applyFill="1" applyAlignment="1">
      <alignment horizontal="center" vertical="center"/>
    </xf>
    <xf numFmtId="0" fontId="24" fillId="10" borderId="1" xfId="8" applyFont="1" applyAlignment="1">
      <alignment horizontal="center" vertical="center" wrapText="1"/>
      <protection locked="0"/>
    </xf>
    <xf numFmtId="0" fontId="23" fillId="3" borderId="1" xfId="6" applyFont="1" applyAlignment="1">
      <alignment horizontal="center" vertical="center" wrapText="1"/>
    </xf>
    <xf numFmtId="0" fontId="2" fillId="12" borderId="1" xfId="14" applyFill="1">
      <alignment horizontal="left" vertical="center"/>
    </xf>
    <xf numFmtId="0" fontId="2" fillId="12" borderId="1" xfId="14" applyFill="1" applyAlignment="1">
      <alignment horizontal="center" vertical="center"/>
    </xf>
    <xf numFmtId="0" fontId="2" fillId="12" borderId="1" xfId="14" applyFill="1" applyAlignment="1">
      <alignment horizontal="center" vertical="center" wrapText="1"/>
    </xf>
    <xf numFmtId="165" fontId="2" fillId="12" borderId="1" xfId="14" applyNumberFormat="1" applyFill="1" applyAlignment="1">
      <alignment horizontal="right" vertical="center"/>
    </xf>
    <xf numFmtId="0" fontId="26" fillId="0" borderId="0" xfId="0" applyFont="1" applyAlignment="1">
      <alignment horizontal="center" vertical="center" wrapText="1"/>
    </xf>
    <xf numFmtId="0" fontId="27" fillId="2" borderId="0" xfId="1">
      <alignment vertical="center"/>
    </xf>
    <xf numFmtId="0" fontId="19" fillId="8" borderId="1" xfId="4">
      <alignment horizontal="left" vertical="center"/>
    </xf>
    <xf numFmtId="0" fontId="16" fillId="10" borderId="1" xfId="8" applyAlignment="1">
      <alignment horizontal="left" vertical="top" wrapText="1"/>
      <protection locked="0"/>
    </xf>
    <xf numFmtId="0" fontId="16" fillId="10" borderId="1" xfId="8">
      <alignment horizontal="left" vertical="center" wrapText="1"/>
      <protection locked="0"/>
    </xf>
    <xf numFmtId="0" fontId="0" fillId="0" borderId="0" xfId="0">
      <alignment vertical="center"/>
    </xf>
    <xf numFmtId="0" fontId="16" fillId="10" borderId="1" xfId="2">
      <alignment horizontal="left" vertical="top" wrapText="1"/>
      <protection locked="0"/>
    </xf>
    <xf numFmtId="0" fontId="17" fillId="3" borderId="1" xfId="3">
      <alignment horizontal="left" vertical="center"/>
    </xf>
    <xf numFmtId="0" fontId="20" fillId="6" borderId="1" xfId="9">
      <alignment vertical="center"/>
    </xf>
    <xf numFmtId="0" fontId="19" fillId="8" borderId="1" xfId="4" applyProtection="1">
      <alignment horizontal="left" vertical="center"/>
      <protection locked="0"/>
    </xf>
    <xf numFmtId="0" fontId="19" fillId="8" borderId="1" xfId="4" applyAlignment="1">
      <alignment horizontal="center" vertical="center"/>
    </xf>
    <xf numFmtId="0" fontId="23" fillId="10" borderId="1" xfId="2" applyFont="1">
      <alignment horizontal="left" vertical="top" wrapText="1"/>
      <protection locked="0"/>
    </xf>
    <xf numFmtId="0" fontId="24" fillId="10" borderId="1" xfId="2" applyFont="1">
      <alignment horizontal="left" vertical="top" wrapText="1"/>
      <protection locked="0"/>
    </xf>
    <xf numFmtId="0" fontId="0" fillId="0" borderId="9" xfId="0" applyBorder="1" applyAlignment="1">
      <alignment horizontal="center" vertical="center"/>
    </xf>
    <xf numFmtId="0" fontId="0" fillId="0" borderId="7" xfId="0" applyBorder="1" applyAlignment="1">
      <alignment horizontal="center" vertical="center"/>
    </xf>
    <xf numFmtId="0" fontId="19" fillId="8" borderId="8" xfId="4" applyBorder="1">
      <alignment horizontal="left" vertical="center"/>
    </xf>
    <xf numFmtId="0" fontId="23" fillId="10" borderId="8" xfId="8" applyFont="1" applyBorder="1">
      <alignment horizontal="left" vertical="center" wrapText="1"/>
      <protection locked="0"/>
    </xf>
    <xf numFmtId="0" fontId="23" fillId="10" borderId="10" xfId="8" applyFont="1" applyBorder="1">
      <alignment horizontal="left" vertical="center" wrapText="1"/>
      <protection locked="0"/>
    </xf>
    <xf numFmtId="0" fontId="23" fillId="10" borderId="5" xfId="8" applyFont="1" applyBorder="1">
      <alignment horizontal="left" vertical="center" wrapText="1"/>
      <protection locked="0"/>
    </xf>
    <xf numFmtId="0" fontId="25" fillId="8" borderId="1" xfId="4" applyFont="1">
      <alignment horizontal="left" vertical="center"/>
    </xf>
    <xf numFmtId="0" fontId="17" fillId="3" borderId="1" xfId="3" applyAlignment="1">
      <alignment horizontal="center" vertical="center"/>
    </xf>
    <xf numFmtId="0" fontId="24" fillId="10" borderId="1" xfId="8" applyFont="1">
      <alignment horizontal="left" vertical="center" wrapText="1"/>
      <protection locked="0"/>
    </xf>
    <xf numFmtId="0" fontId="17" fillId="11" borderId="1" xfId="3" applyFill="1">
      <alignment horizontal="left" vertical="center"/>
    </xf>
  </cellXfs>
  <cellStyles count="22">
    <cellStyle name="Aut. calc" xfId="17" xr:uid="{00000000-0005-0000-0000-000000000000}"/>
    <cellStyle name="BPD" xfId="15" xr:uid="{00000000-0005-0000-0000-000001000000}"/>
    <cellStyle name="Count" xfId="7" xr:uid="{00000000-0005-0000-0000-000002000000}"/>
    <cellStyle name="DF2" xfId="16" xr:uid="{00000000-0005-0000-0000-000003000000}"/>
    <cellStyle name="Do not fill" xfId="6" xr:uid="{00000000-0005-0000-0000-000004000000}"/>
    <cellStyle name="Do not fill 2" xfId="19" xr:uid="{00000000-0005-0000-0000-000005000000}"/>
    <cellStyle name="Euro" xfId="10" xr:uid="{00000000-0005-0000-0000-000006000000}"/>
    <cellStyle name="Headline1" xfId="1" xr:uid="{00000000-0005-0000-0000-000007000000}"/>
    <cellStyle name="Headline2" xfId="4" xr:uid="{00000000-0005-0000-0000-000008000000}"/>
    <cellStyle name="Headline2 2" xfId="18" xr:uid="{00000000-0005-0000-0000-000009000000}"/>
    <cellStyle name="Headline3" xfId="9" xr:uid="{00000000-0005-0000-0000-00000A000000}"/>
    <cellStyle name="Headline3 2" xfId="21" xr:uid="{00000000-0005-0000-0000-00000B000000}"/>
    <cellStyle name="Headline4" xfId="3" xr:uid="{00000000-0005-0000-0000-00000C000000}"/>
    <cellStyle name="Headline4 2" xfId="14" xr:uid="{00000000-0005-0000-0000-00000D000000}"/>
    <cellStyle name="Headline4 C" xfId="11" xr:uid="{00000000-0005-0000-0000-00000E000000}"/>
    <cellStyle name="Normál" xfId="0" builtinId="0" customBuiltin="1"/>
    <cellStyle name="PNum" xfId="12" xr:uid="{00000000-0005-0000-0000-000010000000}"/>
    <cellStyle name="Százalék" xfId="13" builtinId="5"/>
    <cellStyle name="Text field_Cen" xfId="8" xr:uid="{00000000-0005-0000-0000-000012000000}"/>
    <cellStyle name="Text field_UpLeft" xfId="2" xr:uid="{00000000-0005-0000-0000-000013000000}"/>
    <cellStyle name="Text field_UpLeft 2" xfId="20" xr:uid="{00000000-0005-0000-0000-000014000000}"/>
    <cellStyle name="Tutorial" xfId="5" xr:uid="{00000000-0005-0000-0000-000015000000}"/>
  </cellStyles>
  <dxfs count="70">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ont>
        <b/>
        <i val="0"/>
        <color theme="0"/>
      </font>
      <fill>
        <patternFill>
          <bgColor theme="1" tint="0.34998626667073579"/>
        </patternFill>
      </fill>
    </dxf>
    <dxf>
      <font>
        <b/>
        <i val="0"/>
        <color theme="0"/>
      </font>
      <fill>
        <patternFill>
          <bgColor theme="1"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DDF3EF"/>
      <color rgb="FFFFFFCC"/>
      <color rgb="FF46BEAA"/>
      <color rgb="FFFFFF99"/>
      <color rgb="FFFFE17D"/>
      <color rgb="FFE1E1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C23"/>
  <sheetViews>
    <sheetView showGridLines="0" tabSelected="1" topLeftCell="A2" zoomScale="115" zoomScaleNormal="115" zoomScaleSheetLayoutView="100" workbookViewId="0">
      <selection activeCell="C6" sqref="C6"/>
    </sheetView>
  </sheetViews>
  <sheetFormatPr defaultColWidth="9" defaultRowHeight="14.25" x14ac:dyDescent="0.2"/>
  <cols>
    <col min="1" max="1" width="26.875" customWidth="1"/>
    <col min="2" max="2" width="1.625" customWidth="1"/>
    <col min="3" max="3" width="38.375" customWidth="1"/>
    <col min="4" max="4" width="11" customWidth="1"/>
  </cols>
  <sheetData>
    <row r="1" spans="1:3" ht="142.5" customHeight="1" x14ac:dyDescent="0.2"/>
    <row r="2" spans="1:3" ht="120" customHeight="1" x14ac:dyDescent="0.2">
      <c r="A2" s="66" t="s">
        <v>15</v>
      </c>
      <c r="B2" s="66"/>
      <c r="C2" s="66"/>
    </row>
    <row r="3" spans="1:3" ht="7.5" customHeight="1" x14ac:dyDescent="0.2"/>
    <row r="4" spans="1:3" ht="30" customHeight="1" x14ac:dyDescent="0.2">
      <c r="A4" s="20" t="s">
        <v>151</v>
      </c>
      <c r="B4" s="20"/>
      <c r="C4" s="22" t="s">
        <v>53</v>
      </c>
    </row>
    <row r="5" spans="1:3" ht="8.1" customHeight="1" x14ac:dyDescent="0.2">
      <c r="A5" s="19"/>
      <c r="B5" s="19"/>
      <c r="C5" s="19"/>
    </row>
    <row r="6" spans="1:3" ht="30" customHeight="1" x14ac:dyDescent="0.2">
      <c r="A6" s="20" t="s">
        <v>93</v>
      </c>
      <c r="B6" s="20"/>
      <c r="C6" s="22" t="s">
        <v>178</v>
      </c>
    </row>
    <row r="7" spans="1:3" ht="8.1" customHeight="1" x14ac:dyDescent="0.2">
      <c r="A7" s="20"/>
      <c r="B7" s="20"/>
      <c r="C7" s="19"/>
    </row>
    <row r="8" spans="1:3" ht="30" customHeight="1" x14ac:dyDescent="0.2">
      <c r="A8" s="20" t="s">
        <v>149</v>
      </c>
      <c r="B8" s="20"/>
      <c r="C8" s="22" t="str">
        <f>T('3.1 DATA'!A4:C4)</f>
        <v/>
      </c>
    </row>
    <row r="9" spans="1:3" ht="8.1" customHeight="1" x14ac:dyDescent="0.2">
      <c r="A9" s="21"/>
      <c r="B9" s="21"/>
      <c r="C9" s="23"/>
    </row>
    <row r="10" spans="1:3" ht="30" customHeight="1" x14ac:dyDescent="0.2">
      <c r="A10" s="20" t="s">
        <v>9</v>
      </c>
      <c r="B10" s="20"/>
      <c r="C10" s="22" t="str">
        <f>T('2. Main data'!A4)</f>
        <v/>
      </c>
    </row>
    <row r="11" spans="1:3" ht="8.1" customHeight="1" x14ac:dyDescent="0.2">
      <c r="A11" s="21"/>
      <c r="B11" s="21"/>
      <c r="C11" s="23"/>
    </row>
    <row r="12" spans="1:3" ht="30" customHeight="1" x14ac:dyDescent="0.2">
      <c r="A12" s="20" t="s">
        <v>150</v>
      </c>
      <c r="B12" s="20"/>
      <c r="C12" s="22" t="str">
        <f>T('2. Main data'!A7)</f>
        <v/>
      </c>
    </row>
    <row r="13" spans="1:3" ht="8.1" customHeight="1" x14ac:dyDescent="0.2">
      <c r="A13" s="19"/>
      <c r="B13" s="19"/>
      <c r="C13" s="19"/>
    </row>
    <row r="14" spans="1:3" ht="30" customHeight="1" x14ac:dyDescent="0.2">
      <c r="A14" s="20" t="s">
        <v>19</v>
      </c>
      <c r="B14" s="20"/>
      <c r="C14" s="22" t="str">
        <f>T('2. Main data'!C7)</f>
        <v/>
      </c>
    </row>
    <row r="15" spans="1:3" ht="8.1" customHeight="1" x14ac:dyDescent="0.2">
      <c r="A15" s="21"/>
      <c r="B15" s="21"/>
      <c r="C15" s="23"/>
    </row>
    <row r="16" spans="1:3" ht="30" customHeight="1" x14ac:dyDescent="0.2">
      <c r="A16" s="20" t="s">
        <v>12</v>
      </c>
      <c r="B16" s="20"/>
      <c r="C16" s="22" t="str">
        <f>T('2. Main data'!C9)</f>
        <v/>
      </c>
    </row>
    <row r="17" spans="1:3" ht="8.1" customHeight="1" x14ac:dyDescent="0.2">
      <c r="A17" s="19"/>
      <c r="B17" s="19"/>
      <c r="C17" s="19"/>
    </row>
    <row r="18" spans="1:3" ht="30" customHeight="1" x14ac:dyDescent="0.2">
      <c r="A18" s="20" t="s">
        <v>43</v>
      </c>
      <c r="B18" s="20"/>
      <c r="C18" s="22" t="str">
        <f>T('2. Main data'!C11)</f>
        <v/>
      </c>
    </row>
    <row r="19" spans="1:3" ht="8.1" customHeight="1" x14ac:dyDescent="0.2">
      <c r="A19" s="19"/>
      <c r="B19" s="19"/>
      <c r="C19" s="19"/>
    </row>
    <row r="20" spans="1:3" ht="30" customHeight="1" x14ac:dyDescent="0.2">
      <c r="A20" s="20" t="s">
        <v>13</v>
      </c>
      <c r="B20" s="20"/>
      <c r="C20" s="24">
        <f>'4. Financial overview'!G5</f>
        <v>0</v>
      </c>
    </row>
    <row r="21" spans="1:3" ht="8.1" customHeight="1" x14ac:dyDescent="0.2">
      <c r="A21" s="19"/>
      <c r="B21" s="19"/>
      <c r="C21" s="19"/>
    </row>
    <row r="22" spans="1:3" ht="30" customHeight="1" x14ac:dyDescent="0.2">
      <c r="A22" s="20" t="s">
        <v>14</v>
      </c>
      <c r="B22" s="20"/>
      <c r="C22" s="24">
        <f>'4. Financial overview'!D5</f>
        <v>0</v>
      </c>
    </row>
    <row r="23" spans="1:3" ht="8.1" customHeight="1" x14ac:dyDescent="0.2"/>
  </sheetData>
  <sheetProtection selectLockedCells="1"/>
  <customSheetViews>
    <customSheetView guid="{9B195D69-7D5B-406D-87D2-41910A2F61D3}" scale="160" showGridLines="0" fitToPage="1" topLeftCell="A10">
      <selection activeCell="L9" sqref="L9:M9"/>
      <pageMargins left="0.7" right="0.7" top="0.75" bottom="0.75" header="0.3" footer="0.3"/>
      <pageSetup paperSize="9" scale="93" fitToHeight="0" orientation="portrait" r:id="rId1"/>
    </customSheetView>
  </customSheetViews>
  <mergeCells count="1">
    <mergeCell ref="A2:C2"/>
  </mergeCells>
  <conditionalFormatting sqref="C4">
    <cfRule type="notContainsBlanks" dxfId="69" priority="7">
      <formula>LEN(TRIM(C4))&gt;0</formula>
    </cfRule>
  </conditionalFormatting>
  <conditionalFormatting sqref="C6">
    <cfRule type="notContainsBlanks" dxfId="68" priority="1">
      <formula>LEN(TRIM(C6))&gt;0</formula>
    </cfRule>
  </conditionalFormatting>
  <conditionalFormatting sqref="C8:C22">
    <cfRule type="notContainsBlanks" dxfId="67" priority="2">
      <formula>LEN(TRIM(C8))&gt;0</formula>
    </cfRule>
  </conditionalFormatting>
  <pageMargins left="0.7" right="0.7" top="0.75" bottom="0.75" header="0.3" footer="0.3"/>
  <pageSetup paperSize="9" orientation="portrait" r:id="rId2"/>
  <headerFooter>
    <oddHeader>&amp;C&amp;G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2"/>
  <sheetViews>
    <sheetView showGridLines="0" zoomScale="130" zoomScaleNormal="130" zoomScaleSheetLayoutView="100" workbookViewId="0">
      <selection activeCell="A12" sqref="A12:B12"/>
    </sheetView>
  </sheetViews>
  <sheetFormatPr defaultColWidth="9" defaultRowHeight="14.25" x14ac:dyDescent="0.2"/>
  <cols>
    <col min="1" max="1" width="6.375" customWidth="1"/>
    <col min="2" max="2" width="47.125" customWidth="1"/>
    <col min="3" max="3" width="13.5" style="15" customWidth="1"/>
    <col min="4" max="4" width="10.625" style="15" customWidth="1"/>
    <col min="5" max="6" width="10.625" customWidth="1"/>
  </cols>
  <sheetData>
    <row r="1" spans="1:6" ht="30" customHeight="1" x14ac:dyDescent="0.2">
      <c r="A1" s="67" t="s">
        <v>154</v>
      </c>
      <c r="B1" s="67"/>
      <c r="C1" s="67"/>
      <c r="D1" s="67"/>
      <c r="E1" s="67"/>
      <c r="F1" s="67"/>
    </row>
    <row r="2" spans="1:6" ht="6" customHeight="1" x14ac:dyDescent="0.2"/>
    <row r="3" spans="1:6" ht="20.100000000000001" customHeight="1" x14ac:dyDescent="0.2">
      <c r="A3" s="68" t="s">
        <v>48</v>
      </c>
      <c r="B3" s="68"/>
      <c r="C3" s="68"/>
      <c r="D3" s="68"/>
      <c r="E3" s="68"/>
      <c r="F3" s="68"/>
    </row>
    <row r="4" spans="1:6" ht="20.100000000000001" customHeight="1" x14ac:dyDescent="0.2">
      <c r="A4" s="88" t="s">
        <v>136</v>
      </c>
      <c r="B4" s="88"/>
      <c r="C4" s="59" t="s">
        <v>137</v>
      </c>
      <c r="D4" s="59" t="s">
        <v>82</v>
      </c>
      <c r="E4" s="59" t="s">
        <v>49</v>
      </c>
      <c r="F4" s="59" t="s">
        <v>31</v>
      </c>
    </row>
    <row r="5" spans="1:6" s="4" customFormat="1" ht="30" customHeight="1" x14ac:dyDescent="0.2">
      <c r="A5" s="87"/>
      <c r="B5" s="87"/>
      <c r="C5" s="61" t="str">
        <f>IF($A5&lt;&gt;"",VLOOKUP($A5,'Technical data sheet'!$A$31:$C$33,2,FALSE),"")</f>
        <v/>
      </c>
      <c r="D5" s="61" t="str">
        <f>IF($A5&lt;&gt;"",VLOOKUP($A5,'Technical data sheet'!$A$31:$C$33,3,FALSE),"")</f>
        <v/>
      </c>
      <c r="E5" s="60"/>
      <c r="F5" s="60"/>
    </row>
    <row r="6" spans="1:6" s="4" customFormat="1" ht="30" customHeight="1" x14ac:dyDescent="0.2">
      <c r="A6" s="87"/>
      <c r="B6" s="87"/>
      <c r="C6" s="61" t="str">
        <f>IF($A6&lt;&gt;"",VLOOKUP($A6,'Technical data sheet'!$A$31:$C$33,2,FALSE),"")</f>
        <v/>
      </c>
      <c r="D6" s="61" t="str">
        <f>IF($A6&lt;&gt;"",VLOOKUP($A6,'Technical data sheet'!$A$31:$C$33,3,FALSE),"")</f>
        <v/>
      </c>
      <c r="E6" s="60"/>
      <c r="F6" s="60"/>
    </row>
    <row r="7" spans="1:6" s="4" customFormat="1" ht="30" customHeight="1" x14ac:dyDescent="0.2">
      <c r="A7" s="87"/>
      <c r="B7" s="87"/>
      <c r="C7" s="61" t="str">
        <f>IF($A7&lt;&gt;"",VLOOKUP($A7,'Technical data sheet'!$A$31:$C$33,2,FALSE),"")</f>
        <v/>
      </c>
      <c r="D7" s="61" t="str">
        <f>IF($A7&lt;&gt;"",VLOOKUP($A7,'Technical data sheet'!$A$31:$C$33,3,FALSE),"")</f>
        <v/>
      </c>
      <c r="E7" s="60"/>
      <c r="F7" s="60"/>
    </row>
    <row r="8" spans="1:6" ht="8.1" customHeight="1" x14ac:dyDescent="0.2"/>
    <row r="9" spans="1:6" ht="20.100000000000001" customHeight="1" x14ac:dyDescent="0.2">
      <c r="A9" s="68" t="s">
        <v>50</v>
      </c>
      <c r="B9" s="68"/>
      <c r="C9" s="68"/>
      <c r="D9" s="68"/>
      <c r="E9" s="68"/>
      <c r="F9" s="68"/>
    </row>
    <row r="10" spans="1:6" ht="20.100000000000001" customHeight="1" x14ac:dyDescent="0.2">
      <c r="A10" s="88" t="s">
        <v>136</v>
      </c>
      <c r="B10" s="88"/>
      <c r="C10" s="59" t="s">
        <v>137</v>
      </c>
      <c r="D10" s="59" t="s">
        <v>82</v>
      </c>
      <c r="E10" s="59" t="s">
        <v>49</v>
      </c>
      <c r="F10" s="59" t="s">
        <v>31</v>
      </c>
    </row>
    <row r="11" spans="1:6" ht="30" customHeight="1" x14ac:dyDescent="0.2">
      <c r="A11" s="87"/>
      <c r="B11" s="87"/>
      <c r="C11" s="61" t="str">
        <f>IF($A11&lt;&gt;"",VLOOKUP($A11,'Technical data sheet'!$A$36:$C$37,2,FALSE),"")</f>
        <v/>
      </c>
      <c r="D11" s="61" t="str">
        <f>IF($A11&lt;&gt;"",VLOOKUP($A11,'Technical data sheet'!$A$36:$C$37,3,FALSE),"")</f>
        <v/>
      </c>
      <c r="E11" s="60"/>
      <c r="F11" s="60"/>
    </row>
    <row r="12" spans="1:6" ht="30" customHeight="1" x14ac:dyDescent="0.2">
      <c r="A12" s="87"/>
      <c r="B12" s="87"/>
      <c r="C12" s="61" t="str">
        <f>IF($A12&lt;&gt;"",VLOOKUP($A12,'Technical data sheet'!$A$36:$C$37,2,FALSE),"")</f>
        <v/>
      </c>
      <c r="D12" s="61" t="str">
        <f>IF($A12&lt;&gt;"",VLOOKUP($A12,'Technical data sheet'!$A$36:$C$37,3,FALSE),"")</f>
        <v/>
      </c>
      <c r="E12" s="60"/>
      <c r="F12" s="60"/>
    </row>
  </sheetData>
  <sheetProtection selectLockedCells="1"/>
  <mergeCells count="10">
    <mergeCell ref="A1:F1"/>
    <mergeCell ref="A12:B12"/>
    <mergeCell ref="A3:F3"/>
    <mergeCell ref="A9:F9"/>
    <mergeCell ref="A4:B4"/>
    <mergeCell ref="A5:B5"/>
    <mergeCell ref="A7:B7"/>
    <mergeCell ref="A10:B10"/>
    <mergeCell ref="A11:B11"/>
    <mergeCell ref="A6:B6"/>
  </mergeCells>
  <conditionalFormatting sqref="A5:A7">
    <cfRule type="notContainsBlanks" dxfId="6" priority="3">
      <formula>LEN(TRIM(A5))&gt;0</formula>
    </cfRule>
  </conditionalFormatting>
  <conditionalFormatting sqref="A11:A12">
    <cfRule type="notContainsBlanks" dxfId="5" priority="22">
      <formula>LEN(TRIM(A11))&gt;0</formula>
    </cfRule>
  </conditionalFormatting>
  <conditionalFormatting sqref="A8:F8">
    <cfRule type="notContainsBlanks" dxfId="4" priority="45">
      <formula>LEN(TRIM(A8))&gt;0</formula>
    </cfRule>
  </conditionalFormatting>
  <conditionalFormatting sqref="C5:D7">
    <cfRule type="cellIs" dxfId="3" priority="1" operator="equal">
      <formula>0</formula>
    </cfRule>
  </conditionalFormatting>
  <conditionalFormatting sqref="C11:D12">
    <cfRule type="cellIs" dxfId="2" priority="8" operator="equal">
      <formula>0</formula>
    </cfRule>
  </conditionalFormatting>
  <conditionalFormatting sqref="C5:F7">
    <cfRule type="notContainsBlanks" dxfId="1" priority="2">
      <formula>LEN(TRIM(C5))&gt;0</formula>
    </cfRule>
  </conditionalFormatting>
  <conditionalFormatting sqref="C11:F12">
    <cfRule type="notContainsBlanks" dxfId="0" priority="9">
      <formula>LEN(TRIM(C11))&gt;0</formula>
    </cfRule>
  </conditionalFormatting>
  <dataValidations count="1">
    <dataValidation type="list" allowBlank="1" showInputMessage="1" showErrorMessage="1" sqref="B6:B7" xr:uid="{00000000-0002-0000-0A00-000000000000}">
      <formula1>$A$21:$A$23</formula1>
    </dataValidation>
  </dataValidations>
  <pageMargins left="0.7" right="0.7" top="0.75" bottom="0.75" header="0.3" footer="0.3"/>
  <pageSetup paperSize="9" scale="81" orientation="portrait" r:id="rId1"/>
  <colBreaks count="1" manualBreakCount="1">
    <brk id="5"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1000000}">
          <x14:formula1>
            <xm:f>'Technical data sheet'!$A$31:$A$33</xm:f>
          </x14:formula1>
          <xm:sqref>A5:A7</xm:sqref>
        </x14:dataValidation>
        <x14:dataValidation type="list" allowBlank="1" showInputMessage="1" showErrorMessage="1" xr:uid="{00000000-0002-0000-0A00-000002000000}">
          <x14:formula1>
            <xm:f>'Technical data sheet'!$A$36:$A$37</xm:f>
          </x14:formula1>
          <xm:sqref>A11:B12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3"/>
  <sheetViews>
    <sheetView zoomScale="145" zoomScaleNormal="145" workbookViewId="0">
      <selection activeCell="F18" sqref="F18"/>
    </sheetView>
  </sheetViews>
  <sheetFormatPr defaultRowHeight="14.25" x14ac:dyDescent="0.2"/>
  <sheetData>
    <row r="1" spans="1:7" x14ac:dyDescent="0.2">
      <c r="A1" t="s">
        <v>83</v>
      </c>
      <c r="B1" t="s">
        <v>109</v>
      </c>
      <c r="C1" t="s">
        <v>110</v>
      </c>
      <c r="D1" t="s">
        <v>132</v>
      </c>
      <c r="E1" t="s">
        <v>0</v>
      </c>
      <c r="F1" s="15" t="s">
        <v>135</v>
      </c>
      <c r="G1" t="s">
        <v>22</v>
      </c>
    </row>
    <row r="2" spans="1:7" x14ac:dyDescent="0.2">
      <c r="A2" t="s">
        <v>29</v>
      </c>
      <c r="B2" t="s">
        <v>190</v>
      </c>
      <c r="C2" t="s">
        <v>111</v>
      </c>
      <c r="D2" t="s">
        <v>133</v>
      </c>
      <c r="E2" t="s">
        <v>7</v>
      </c>
      <c r="F2" s="40">
        <v>0.15</v>
      </c>
      <c r="G2" t="s">
        <v>32</v>
      </c>
    </row>
    <row r="3" spans="1:7" x14ac:dyDescent="0.2">
      <c r="A3" t="s">
        <v>30</v>
      </c>
      <c r="B3" t="s">
        <v>191</v>
      </c>
      <c r="C3" t="s">
        <v>112</v>
      </c>
      <c r="D3" t="s">
        <v>134</v>
      </c>
      <c r="E3" t="s">
        <v>8</v>
      </c>
      <c r="F3" s="40">
        <v>0.12</v>
      </c>
      <c r="G3" t="s">
        <v>69</v>
      </c>
    </row>
    <row r="4" spans="1:7" x14ac:dyDescent="0.2">
      <c r="G4" t="s">
        <v>92</v>
      </c>
    </row>
    <row r="5" spans="1:7" x14ac:dyDescent="0.2">
      <c r="A5" t="s">
        <v>2</v>
      </c>
      <c r="G5" t="s">
        <v>163</v>
      </c>
    </row>
    <row r="6" spans="1:7" x14ac:dyDescent="0.2">
      <c r="A6" t="s">
        <v>62</v>
      </c>
      <c r="G6" t="s">
        <v>164</v>
      </c>
    </row>
    <row r="7" spans="1:7" x14ac:dyDescent="0.2">
      <c r="A7" t="s">
        <v>63</v>
      </c>
      <c r="G7" t="s">
        <v>79</v>
      </c>
    </row>
    <row r="8" spans="1:7" x14ac:dyDescent="0.2">
      <c r="A8" t="s">
        <v>64</v>
      </c>
    </row>
    <row r="9" spans="1:7" x14ac:dyDescent="0.2">
      <c r="A9" t="s">
        <v>65</v>
      </c>
    </row>
    <row r="10" spans="1:7" x14ac:dyDescent="0.2">
      <c r="A10" t="s">
        <v>66</v>
      </c>
    </row>
    <row r="11" spans="1:7" x14ac:dyDescent="0.2">
      <c r="A11" t="s">
        <v>55</v>
      </c>
    </row>
    <row r="12" spans="1:7" x14ac:dyDescent="0.2">
      <c r="A12" t="s">
        <v>56</v>
      </c>
    </row>
    <row r="13" spans="1:7" x14ac:dyDescent="0.2">
      <c r="A13" t="s">
        <v>57</v>
      </c>
    </row>
    <row r="14" spans="1:7" x14ac:dyDescent="0.2">
      <c r="A14" t="s">
        <v>58</v>
      </c>
    </row>
    <row r="15" spans="1:7" x14ac:dyDescent="0.2">
      <c r="A15" t="s">
        <v>59</v>
      </c>
    </row>
    <row r="16" spans="1:7" x14ac:dyDescent="0.2">
      <c r="A16" t="s">
        <v>60</v>
      </c>
    </row>
    <row r="17" spans="1:3" x14ac:dyDescent="0.2">
      <c r="A17" t="s">
        <v>61</v>
      </c>
    </row>
    <row r="19" spans="1:3" x14ac:dyDescent="0.2">
      <c r="A19" t="s">
        <v>145</v>
      </c>
    </row>
    <row r="20" spans="1:3" x14ac:dyDescent="0.2">
      <c r="A20" t="s">
        <v>179</v>
      </c>
    </row>
    <row r="22" spans="1:3" x14ac:dyDescent="0.2">
      <c r="A22" t="s">
        <v>144</v>
      </c>
    </row>
    <row r="23" spans="1:3" ht="15" customHeight="1" x14ac:dyDescent="0.2">
      <c r="A23" t="s">
        <v>180</v>
      </c>
    </row>
    <row r="26" spans="1:3" x14ac:dyDescent="0.2">
      <c r="A26" t="s">
        <v>43</v>
      </c>
    </row>
    <row r="27" spans="1:3" x14ac:dyDescent="0.2">
      <c r="A27" t="s">
        <v>181</v>
      </c>
    </row>
    <row r="30" spans="1:3" x14ac:dyDescent="0.2">
      <c r="A30" t="s">
        <v>140</v>
      </c>
    </row>
    <row r="31" spans="1:3" x14ac:dyDescent="0.2">
      <c r="A31" s="3" t="s">
        <v>192</v>
      </c>
      <c r="B31" t="s">
        <v>182</v>
      </c>
      <c r="C31" t="s">
        <v>183</v>
      </c>
    </row>
    <row r="32" spans="1:3" x14ac:dyDescent="0.2">
      <c r="A32" t="s">
        <v>193</v>
      </c>
      <c r="B32" t="s">
        <v>184</v>
      </c>
      <c r="C32" t="s">
        <v>185</v>
      </c>
    </row>
    <row r="33" spans="1:5" x14ac:dyDescent="0.2">
      <c r="A33" t="s">
        <v>138</v>
      </c>
      <c r="B33" t="s">
        <v>139</v>
      </c>
      <c r="C33" t="s">
        <v>183</v>
      </c>
    </row>
    <row r="35" spans="1:5" x14ac:dyDescent="0.2">
      <c r="A35" t="s">
        <v>141</v>
      </c>
    </row>
    <row r="36" spans="1:5" x14ac:dyDescent="0.2">
      <c r="A36" t="s">
        <v>186</v>
      </c>
      <c r="B36" t="s">
        <v>187</v>
      </c>
      <c r="C36" t="s">
        <v>188</v>
      </c>
    </row>
    <row r="37" spans="1:5" x14ac:dyDescent="0.2">
      <c r="A37" t="s">
        <v>142</v>
      </c>
      <c r="B37" t="s">
        <v>143</v>
      </c>
      <c r="C37" t="s">
        <v>183</v>
      </c>
    </row>
    <row r="39" spans="1:5" x14ac:dyDescent="0.2">
      <c r="A39" t="s">
        <v>146</v>
      </c>
      <c r="E39" t="s">
        <v>147</v>
      </c>
    </row>
    <row r="40" spans="1:5" x14ac:dyDescent="0.2">
      <c r="A40" t="str">
        <f>'3.2 Activities'!A4&amp;" | "&amp;'3.2 Activities'!B4</f>
        <v>Act1.1 | Name of the activity</v>
      </c>
      <c r="E40" t="e">
        <f>#REF!&amp;" | "&amp;#REF!</f>
        <v>#REF!</v>
      </c>
    </row>
    <row r="41" spans="1:5" x14ac:dyDescent="0.2">
      <c r="A41" s="49" t="str">
        <f>'3.2 Activities'!A9&amp;" | "&amp;'3.2 Activities'!B9</f>
        <v>Act1.2 | Name of the activity</v>
      </c>
      <c r="E41" s="49" t="e">
        <f>#REF!&amp;" | "&amp;#REF!</f>
        <v>#REF!</v>
      </c>
    </row>
    <row r="42" spans="1:5" x14ac:dyDescent="0.2">
      <c r="A42" t="str">
        <f>'3.2 Activities'!A16&amp;" | "&amp;'3.2 Activities'!B16</f>
        <v>Act2.1 | Name of the activity</v>
      </c>
      <c r="E42" t="e">
        <f>#REF!&amp;" | "&amp;#REF!</f>
        <v>#REF!</v>
      </c>
    </row>
    <row r="43" spans="1:5" x14ac:dyDescent="0.2">
      <c r="A43" t="str">
        <f>'3.2 Activities'!A21&amp;" | "&amp;'3.2 Activities'!B21</f>
        <v>Act2.2 | Name of the activity</v>
      </c>
      <c r="E43" t="e">
        <f>#REF!&amp;" | "&amp;#REF!</f>
        <v>#REF!</v>
      </c>
    </row>
    <row r="44" spans="1:5" x14ac:dyDescent="0.2">
      <c r="A44" t="str">
        <f>'3.2 Activities'!A26&amp;" | "&amp;'3.2 Activities'!B26</f>
        <v>Act2.3 | Name of the activity</v>
      </c>
      <c r="E44" t="e">
        <f>#REF!&amp;" | "&amp;#REF!</f>
        <v>#REF!</v>
      </c>
    </row>
    <row r="45" spans="1:5" x14ac:dyDescent="0.2">
      <c r="A45" t="str">
        <f>'3.2 Activities'!A31&amp;" | "&amp;'3.2 Activities'!B31</f>
        <v>Act2.4 | Name of the activity</v>
      </c>
      <c r="E45" t="e">
        <f>#REF!&amp;" | "&amp;#REF!</f>
        <v>#REF!</v>
      </c>
    </row>
    <row r="46" spans="1:5" x14ac:dyDescent="0.2">
      <c r="A46" t="str">
        <f>'3.2 Activities'!A36&amp;" | "&amp;'3.2 Activities'!B36</f>
        <v>Act2.5 | Name of the activity</v>
      </c>
      <c r="E46" t="e">
        <f>#REF!&amp;" | "&amp;#REF!</f>
        <v>#REF!</v>
      </c>
    </row>
    <row r="47" spans="1:5" x14ac:dyDescent="0.2">
      <c r="A47" t="str">
        <f>'3.2 Activities'!A41&amp;" | "&amp;'3.2 Activities'!B41</f>
        <v>Act2.6 | Name of the activity</v>
      </c>
      <c r="E47" t="e">
        <f>#REF!&amp;" | "&amp;#REF!</f>
        <v>#REF!</v>
      </c>
    </row>
    <row r="48" spans="1:5" x14ac:dyDescent="0.2">
      <c r="A48" t="str">
        <f>'3.2 Activities'!A46&amp;" | "&amp;'3.2 Activities'!B46</f>
        <v>Act2.7 | Name of the activity</v>
      </c>
      <c r="E48" t="e">
        <f>#REF!&amp;" | "&amp;#REF!</f>
        <v>#REF!</v>
      </c>
    </row>
    <row r="49" spans="1:5" x14ac:dyDescent="0.2">
      <c r="A49" t="str">
        <f>'3.2 Activities'!A51&amp;" | "&amp;'3.2 Activities'!B51</f>
        <v>Act2.8 | Name of the activity</v>
      </c>
      <c r="E49" t="e">
        <f>#REF!&amp;" | "&amp;#REF!</f>
        <v>#REF!</v>
      </c>
    </row>
    <row r="50" spans="1:5" x14ac:dyDescent="0.2">
      <c r="A50" t="str">
        <f>'3.2 Activities'!A56&amp;" | "&amp;'3.2 Activities'!B56</f>
        <v>Act2.9 | Name of the activity</v>
      </c>
      <c r="E50" t="e">
        <f>#REF!&amp;" | "&amp;#REF!</f>
        <v>#REF!</v>
      </c>
    </row>
    <row r="51" spans="1:5" x14ac:dyDescent="0.2">
      <c r="A51" t="str">
        <f>'3.2 Activities'!A61&amp;" | "&amp;'3.2 Activities'!B61</f>
        <v>Act2.10 | Name of the activity</v>
      </c>
      <c r="E51" t="e">
        <f>#REF!&amp;" | "&amp;#REF!</f>
        <v>#REF!</v>
      </c>
    </row>
    <row r="52" spans="1:5" x14ac:dyDescent="0.2">
      <c r="A52" t="str">
        <f>'3.2 Activities'!A68&amp;" | "&amp;'3.2 Activities'!B68</f>
        <v>Act3.1 | Name of the activity</v>
      </c>
      <c r="E52" t="e">
        <f>#REF!&amp;" | "&amp;#REF!</f>
        <v>#REF!</v>
      </c>
    </row>
    <row r="53" spans="1:5" x14ac:dyDescent="0.2">
      <c r="A53" t="str">
        <f>'3.2 Activities'!A73&amp;" | "&amp;'3.2 Activities'!B73</f>
        <v>Act3.2 | Name of the activity</v>
      </c>
      <c r="E53" t="e">
        <f>#REF!&amp;" | "&amp;#REF!</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pageSetUpPr fitToPage="1"/>
  </sheetPr>
  <dimension ref="A1:C22"/>
  <sheetViews>
    <sheetView showGridLines="0" zoomScale="115" zoomScaleNormal="115" zoomScaleSheetLayoutView="145" workbookViewId="0">
      <selection activeCell="G13" sqref="G13"/>
    </sheetView>
  </sheetViews>
  <sheetFormatPr defaultColWidth="8.75" defaultRowHeight="14.25" x14ac:dyDescent="0.2"/>
  <cols>
    <col min="1" max="1" width="39.375" style="17" customWidth="1"/>
    <col min="2" max="2" width="1.625" style="17" customWidth="1"/>
    <col min="3" max="3" width="39.375" style="17" customWidth="1"/>
    <col min="4" max="16384" width="8.75" style="17"/>
  </cols>
  <sheetData>
    <row r="1" spans="1:3" ht="30" customHeight="1" x14ac:dyDescent="0.2">
      <c r="A1" s="67" t="s">
        <v>157</v>
      </c>
      <c r="B1" s="67"/>
      <c r="C1" s="67"/>
    </row>
    <row r="2" spans="1:3" ht="6" customHeight="1" x14ac:dyDescent="0.2"/>
    <row r="3" spans="1:3" ht="20.100000000000001" customHeight="1" x14ac:dyDescent="0.2">
      <c r="A3" s="68" t="s">
        <v>9</v>
      </c>
      <c r="B3" s="68"/>
      <c r="C3" s="68"/>
    </row>
    <row r="4" spans="1:3" ht="30" customHeight="1" x14ac:dyDescent="0.2">
      <c r="A4" s="70"/>
      <c r="B4" s="70"/>
      <c r="C4" s="70"/>
    </row>
    <row r="5" spans="1:3" ht="6" customHeight="1" x14ac:dyDescent="0.2"/>
    <row r="6" spans="1:3" ht="20.100000000000001" customHeight="1" x14ac:dyDescent="0.2">
      <c r="A6" s="13" t="s">
        <v>10</v>
      </c>
      <c r="B6"/>
      <c r="C6" s="13" t="s">
        <v>11</v>
      </c>
    </row>
    <row r="7" spans="1:3" ht="30" customHeight="1" x14ac:dyDescent="0.2">
      <c r="A7" s="11"/>
      <c r="B7"/>
      <c r="C7" s="11"/>
    </row>
    <row r="8" spans="1:3" ht="20.100000000000001" customHeight="1" x14ac:dyDescent="0.2">
      <c r="A8" s="13" t="s">
        <v>94</v>
      </c>
      <c r="B8"/>
      <c r="C8" s="13" t="s">
        <v>12</v>
      </c>
    </row>
    <row r="9" spans="1:3" ht="30" customHeight="1" x14ac:dyDescent="0.2">
      <c r="A9" s="11"/>
      <c r="B9"/>
      <c r="C9" s="11"/>
    </row>
    <row r="10" spans="1:3" ht="20.100000000000001" customHeight="1" x14ac:dyDescent="0.2">
      <c r="A10" s="13" t="s">
        <v>159</v>
      </c>
      <c r="B10"/>
      <c r="C10" s="13" t="s">
        <v>43</v>
      </c>
    </row>
    <row r="11" spans="1:3" ht="30" customHeight="1" x14ac:dyDescent="0.2">
      <c r="A11" s="11"/>
      <c r="B11"/>
      <c r="C11" s="11"/>
    </row>
    <row r="12" spans="1:3" ht="20.100000000000001" customHeight="1" x14ac:dyDescent="0.2">
      <c r="A12" s="13" t="s">
        <v>95</v>
      </c>
      <c r="B12"/>
      <c r="C12" s="13" t="s">
        <v>158</v>
      </c>
    </row>
    <row r="13" spans="1:3" ht="30" customHeight="1" x14ac:dyDescent="0.2">
      <c r="A13" s="11"/>
      <c r="B13"/>
      <c r="C13" s="11"/>
    </row>
    <row r="14" spans="1:3" ht="6" customHeight="1" x14ac:dyDescent="0.2"/>
    <row r="15" spans="1:3" ht="20.100000000000001" customHeight="1" x14ac:dyDescent="0.2">
      <c r="A15" s="68" t="s">
        <v>96</v>
      </c>
      <c r="B15" s="68"/>
      <c r="C15" s="68"/>
    </row>
    <row r="16" spans="1:3" ht="150" customHeight="1" x14ac:dyDescent="0.2">
      <c r="A16" s="69"/>
      <c r="B16" s="69"/>
      <c r="C16" s="69"/>
    </row>
    <row r="17" spans="1:3" ht="6" customHeight="1" x14ac:dyDescent="0.2"/>
    <row r="18" spans="1:3" ht="20.100000000000001" customHeight="1" x14ac:dyDescent="0.2">
      <c r="A18" s="68" t="s">
        <v>97</v>
      </c>
      <c r="B18" s="68"/>
      <c r="C18" s="68"/>
    </row>
    <row r="19" spans="1:3" ht="150" customHeight="1" x14ac:dyDescent="0.2">
      <c r="A19" s="69"/>
      <c r="B19" s="69"/>
      <c r="C19" s="69"/>
    </row>
    <row r="20" spans="1:3" ht="6" customHeight="1" x14ac:dyDescent="0.2"/>
    <row r="21" spans="1:3" ht="20.100000000000001" customHeight="1" x14ac:dyDescent="0.2">
      <c r="A21" s="68" t="s">
        <v>98</v>
      </c>
      <c r="B21" s="68"/>
      <c r="C21" s="68"/>
    </row>
    <row r="22" spans="1:3" ht="150" customHeight="1" x14ac:dyDescent="0.2">
      <c r="A22" s="69"/>
      <c r="B22" s="69"/>
      <c r="C22" s="69"/>
    </row>
  </sheetData>
  <sheetProtection selectLockedCells="1"/>
  <customSheetViews>
    <customSheetView guid="{9B195D69-7D5B-406D-87D2-41910A2F61D3}" scale="115" showPageBreaks="1" showGridLines="0" fitToPage="1" printArea="1" view="pageBreakPreview" topLeftCell="A16">
      <selection activeCell="N12" sqref="N12"/>
      <pageMargins left="0.7" right="0.7" top="0.75" bottom="0.75" header="0.3" footer="0.3"/>
      <pageSetup paperSize="9" scale="93" fitToHeight="0" orientation="portrait" r:id="rId1"/>
    </customSheetView>
  </customSheetViews>
  <mergeCells count="9">
    <mergeCell ref="A1:C1"/>
    <mergeCell ref="A21:C21"/>
    <mergeCell ref="A22:C22"/>
    <mergeCell ref="A3:C3"/>
    <mergeCell ref="A4:C4"/>
    <mergeCell ref="A16:C16"/>
    <mergeCell ref="A19:C19"/>
    <mergeCell ref="A15:C15"/>
    <mergeCell ref="A18:C18"/>
  </mergeCells>
  <conditionalFormatting sqref="A13 C13">
    <cfRule type="notContainsBlanks" dxfId="66" priority="1">
      <formula>LEN(TRIM(A13))&gt;0</formula>
    </cfRule>
  </conditionalFormatting>
  <conditionalFormatting sqref="A4:C4 A7 C7 A9 C9 A11 C11 A16:C16 A19:C19 A22:C22">
    <cfRule type="notContainsBlanks" dxfId="65" priority="4">
      <formula>LEN(TRIM(A4))&gt;0</formula>
    </cfRule>
  </conditionalFormatting>
  <dataValidations count="5">
    <dataValidation type="textLength" operator="lessThanOrEqual" allowBlank="1" showInputMessage="1" showErrorMessage="1" sqref="A4" xr:uid="{00000000-0002-0000-0100-000000000000}">
      <formula1>200</formula1>
    </dataValidation>
    <dataValidation type="list" allowBlank="1" showInputMessage="1" showErrorMessage="1" sqref="C11 C13" xr:uid="{00000000-0002-0000-0100-000001000000}">
      <formula1>Action</formula1>
    </dataValidation>
    <dataValidation type="list" allowBlank="1" showInputMessage="1" showErrorMessage="1" sqref="B9" xr:uid="{00000000-0002-0000-0100-000002000000}">
      <formula1>$A$22:$A$23</formula1>
    </dataValidation>
    <dataValidation type="list" allowBlank="1" showInputMessage="1" showErrorMessage="1" sqref="C7" xr:uid="{00000000-0002-0000-0100-000003000000}">
      <formula1>Priority</formula1>
    </dataValidation>
    <dataValidation type="list" allowBlank="1" showInputMessage="1" showErrorMessage="1" sqref="C9" xr:uid="{00000000-0002-0000-0100-000004000000}">
      <formula1>Objective</formula1>
    </dataValidation>
  </dataValidation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4">
    <pageSetUpPr fitToPage="1"/>
  </sheetPr>
  <dimension ref="A1:C31"/>
  <sheetViews>
    <sheetView showGridLines="0" zoomScale="115" zoomScaleNormal="115" zoomScaleSheetLayoutView="100" workbookViewId="0">
      <selection activeCell="D2" sqref="D2"/>
    </sheetView>
  </sheetViews>
  <sheetFormatPr defaultColWidth="9" defaultRowHeight="14.25" x14ac:dyDescent="0.2"/>
  <cols>
    <col min="1" max="1" width="39.375" customWidth="1"/>
    <col min="2" max="2" width="1.625" customWidth="1"/>
    <col min="3" max="3" width="39.375" customWidth="1"/>
  </cols>
  <sheetData>
    <row r="1" spans="1:3" s="9" customFormat="1" ht="30" customHeight="1" x14ac:dyDescent="0.2">
      <c r="A1" s="67" t="s">
        <v>172</v>
      </c>
      <c r="B1" s="67"/>
      <c r="C1" s="67"/>
    </row>
    <row r="2" spans="1:3" ht="6" customHeight="1" x14ac:dyDescent="0.2">
      <c r="A2" s="71"/>
      <c r="B2" s="71"/>
      <c r="C2" s="71"/>
    </row>
    <row r="3" spans="1:3" ht="20.100000000000001" customHeight="1" x14ac:dyDescent="0.2">
      <c r="A3" s="68" t="s">
        <v>42</v>
      </c>
      <c r="B3" s="68"/>
      <c r="C3" s="68"/>
    </row>
    <row r="4" spans="1:3" ht="20.100000000000001" customHeight="1" x14ac:dyDescent="0.2">
      <c r="A4" s="70"/>
      <c r="B4" s="70"/>
      <c r="C4" s="70"/>
    </row>
    <row r="5" spans="1:3" ht="6" customHeight="1" x14ac:dyDescent="0.2">
      <c r="A5" s="71"/>
      <c r="B5" s="71"/>
      <c r="C5" s="71"/>
    </row>
    <row r="6" spans="1:3" ht="20.100000000000001" customHeight="1" x14ac:dyDescent="0.2">
      <c r="A6" s="13" t="s">
        <v>27</v>
      </c>
      <c r="C6" s="50" t="s">
        <v>99</v>
      </c>
    </row>
    <row r="7" spans="1:3" ht="20.100000000000001" customHeight="1" x14ac:dyDescent="0.2">
      <c r="A7" s="11"/>
      <c r="C7" s="11"/>
    </row>
    <row r="8" spans="1:3" ht="6" customHeight="1" x14ac:dyDescent="0.2">
      <c r="A8" s="71"/>
      <c r="B8" s="71"/>
      <c r="C8" s="71"/>
    </row>
    <row r="9" spans="1:3" ht="20.100000000000001" customHeight="1" x14ac:dyDescent="0.2">
      <c r="A9" s="13" t="s">
        <v>20</v>
      </c>
      <c r="C9" s="13" t="s">
        <v>100</v>
      </c>
    </row>
    <row r="10" spans="1:3" s="2" customFormat="1" ht="20.100000000000001" customHeight="1" x14ac:dyDescent="0.2">
      <c r="A10" s="38" t="s">
        <v>0</v>
      </c>
      <c r="B10"/>
      <c r="C10" s="38" t="s">
        <v>3</v>
      </c>
    </row>
    <row r="11" spans="1:3" ht="20.100000000000001" customHeight="1" x14ac:dyDescent="0.2">
      <c r="A11" s="11"/>
      <c r="C11" s="11"/>
    </row>
    <row r="12" spans="1:3" ht="20.100000000000001" customHeight="1" x14ac:dyDescent="0.2">
      <c r="A12" s="38" t="s">
        <v>148</v>
      </c>
      <c r="C12" s="38" t="s">
        <v>4</v>
      </c>
    </row>
    <row r="13" spans="1:3" ht="20.100000000000001" customHeight="1" x14ac:dyDescent="0.2">
      <c r="A13" s="11"/>
      <c r="C13" s="11"/>
    </row>
    <row r="14" spans="1:3" s="2" customFormat="1" ht="20.100000000000001" customHeight="1" x14ac:dyDescent="0.2">
      <c r="A14" s="38" t="s">
        <v>37</v>
      </c>
      <c r="B14"/>
      <c r="C14" s="38" t="s">
        <v>80</v>
      </c>
    </row>
    <row r="15" spans="1:3" ht="20.100000000000001" customHeight="1" x14ac:dyDescent="0.2">
      <c r="A15" s="11"/>
      <c r="C15" s="11"/>
    </row>
    <row r="16" spans="1:3" ht="20.100000000000001" customHeight="1" x14ac:dyDescent="0.2">
      <c r="A16" s="38" t="s">
        <v>1</v>
      </c>
      <c r="C16" s="38" t="s">
        <v>81</v>
      </c>
    </row>
    <row r="17" spans="1:3" ht="20.100000000000001" customHeight="1" x14ac:dyDescent="0.2">
      <c r="A17" s="11"/>
      <c r="C17" s="11"/>
    </row>
    <row r="18" spans="1:3" ht="6" customHeight="1" x14ac:dyDescent="0.2">
      <c r="A18" s="71"/>
      <c r="B18" s="71"/>
      <c r="C18" s="71"/>
    </row>
    <row r="19" spans="1:3" ht="20.100000000000001" customHeight="1" x14ac:dyDescent="0.2">
      <c r="A19" s="13" t="s">
        <v>38</v>
      </c>
      <c r="C19" s="13" t="s">
        <v>5</v>
      </c>
    </row>
    <row r="20" spans="1:3" ht="20.100000000000001" customHeight="1" x14ac:dyDescent="0.2">
      <c r="A20" s="38" t="s">
        <v>101</v>
      </c>
      <c r="C20" s="38" t="s">
        <v>101</v>
      </c>
    </row>
    <row r="21" spans="1:3" ht="20.100000000000001" customHeight="1" x14ac:dyDescent="0.2">
      <c r="A21" s="11"/>
      <c r="C21" s="11"/>
    </row>
    <row r="22" spans="1:3" ht="20.100000000000001" customHeight="1" x14ac:dyDescent="0.2">
      <c r="A22" s="38" t="s">
        <v>103</v>
      </c>
      <c r="C22" s="38" t="s">
        <v>103</v>
      </c>
    </row>
    <row r="23" spans="1:3" ht="20.100000000000001" customHeight="1" x14ac:dyDescent="0.2">
      <c r="A23" s="11"/>
      <c r="C23" s="11"/>
    </row>
    <row r="24" spans="1:3" ht="20.100000000000001" customHeight="1" x14ac:dyDescent="0.2">
      <c r="A24" s="38" t="s">
        <v>113</v>
      </c>
      <c r="C24" s="38" t="s">
        <v>113</v>
      </c>
    </row>
    <row r="25" spans="1:3" ht="20.100000000000001" customHeight="1" x14ac:dyDescent="0.2">
      <c r="A25" s="11"/>
      <c r="C25" s="11"/>
    </row>
    <row r="26" spans="1:3" ht="20.100000000000001" customHeight="1" x14ac:dyDescent="0.2">
      <c r="A26" s="38" t="s">
        <v>104</v>
      </c>
      <c r="C26" s="38" t="s">
        <v>104</v>
      </c>
    </row>
    <row r="27" spans="1:3" ht="20.100000000000001" customHeight="1" x14ac:dyDescent="0.2">
      <c r="A27" s="11"/>
      <c r="C27" s="11"/>
    </row>
    <row r="28" spans="1:3" ht="6" customHeight="1" x14ac:dyDescent="0.2">
      <c r="A28" s="71"/>
      <c r="B28" s="71"/>
      <c r="C28" s="71"/>
    </row>
    <row r="29" spans="1:3" ht="20.100000000000001" customHeight="1" x14ac:dyDescent="0.2">
      <c r="A29" s="68" t="s">
        <v>51</v>
      </c>
      <c r="B29" s="68"/>
      <c r="C29" s="68"/>
    </row>
    <row r="30" spans="1:3" ht="20.100000000000001" customHeight="1" x14ac:dyDescent="0.2">
      <c r="A30" s="73" t="s">
        <v>102</v>
      </c>
      <c r="B30" s="73"/>
      <c r="C30" s="73"/>
    </row>
    <row r="31" spans="1:3" s="3" customFormat="1" ht="200.1" customHeight="1" x14ac:dyDescent="0.2">
      <c r="A31" s="72"/>
      <c r="B31" s="72"/>
      <c r="C31" s="72"/>
    </row>
  </sheetData>
  <sheetProtection selectLockedCells="1"/>
  <customSheetViews>
    <customSheetView guid="{9B195D69-7D5B-406D-87D2-41910A2F61D3}" scale="115" showGridLines="0" fitToPage="1">
      <selection activeCell="A11" sqref="A11:D11"/>
      <rowBreaks count="1" manualBreakCount="1">
        <brk id="44" max="8" man="1"/>
      </rowBreaks>
      <pageMargins left="0.70866141732283472" right="0.70866141732283472" top="0.74803149606299213" bottom="0.74803149606299213" header="0.31496062992125984" footer="0.31496062992125984"/>
      <pageSetup paperSize="9" scale="92" fitToHeight="0" orientation="portrait" r:id="rId1"/>
    </customSheetView>
  </customSheetViews>
  <mergeCells count="11">
    <mergeCell ref="A1:C1"/>
    <mergeCell ref="A2:C2"/>
    <mergeCell ref="A8:C8"/>
    <mergeCell ref="A4:C4"/>
    <mergeCell ref="A31:C31"/>
    <mergeCell ref="A30:C30"/>
    <mergeCell ref="A18:C18"/>
    <mergeCell ref="A28:C28"/>
    <mergeCell ref="A29:C29"/>
    <mergeCell ref="A5:C5"/>
    <mergeCell ref="A3:C3"/>
  </mergeCells>
  <conditionalFormatting sqref="A4">
    <cfRule type="notContainsBlanks" dxfId="64" priority="46">
      <formula>LEN(TRIM(A4))&gt;0</formula>
    </cfRule>
  </conditionalFormatting>
  <conditionalFormatting sqref="A7">
    <cfRule type="notContainsBlanks" dxfId="63" priority="9">
      <formula>LEN(TRIM(A7))&gt;0</formula>
    </cfRule>
  </conditionalFormatting>
  <conditionalFormatting sqref="A11">
    <cfRule type="notContainsBlanks" dxfId="62" priority="33">
      <formula>LEN(TRIM(A11))&gt;0</formula>
    </cfRule>
  </conditionalFormatting>
  <conditionalFormatting sqref="A13">
    <cfRule type="notContainsBlanks" dxfId="61" priority="14">
      <formula>LEN(TRIM(A13))&gt;0</formula>
    </cfRule>
  </conditionalFormatting>
  <conditionalFormatting sqref="A15">
    <cfRule type="notContainsBlanks" dxfId="60" priority="13">
      <formula>LEN(TRIM(A15))&gt;0</formula>
    </cfRule>
  </conditionalFormatting>
  <conditionalFormatting sqref="A17">
    <cfRule type="notContainsBlanks" dxfId="59" priority="10">
      <formula>LEN(TRIM(A17))&gt;0</formula>
    </cfRule>
  </conditionalFormatting>
  <conditionalFormatting sqref="A21">
    <cfRule type="notContainsBlanks" dxfId="58" priority="108">
      <formula>LEN(TRIM(A21))&gt;0</formula>
    </cfRule>
  </conditionalFormatting>
  <conditionalFormatting sqref="A23">
    <cfRule type="notContainsBlanks" dxfId="57" priority="85">
      <formula>LEN(TRIM(A23))&gt;0</formula>
    </cfRule>
  </conditionalFormatting>
  <conditionalFormatting sqref="A25">
    <cfRule type="notContainsBlanks" dxfId="56" priority="86">
      <formula>LEN(TRIM(A25))&gt;0</formula>
    </cfRule>
  </conditionalFormatting>
  <conditionalFormatting sqref="A27">
    <cfRule type="notContainsBlanks" dxfId="55" priority="7">
      <formula>LEN(TRIM(A27))&gt;0</formula>
    </cfRule>
  </conditionalFormatting>
  <conditionalFormatting sqref="A31:C31">
    <cfRule type="notContainsBlanks" dxfId="54" priority="113">
      <formula>LEN(TRIM(A31))&gt;0</formula>
    </cfRule>
  </conditionalFormatting>
  <conditionalFormatting sqref="C7">
    <cfRule type="notContainsBlanks" dxfId="53" priority="100">
      <formula>LEN(TRIM(C7))&gt;0</formula>
    </cfRule>
  </conditionalFormatting>
  <conditionalFormatting sqref="C11">
    <cfRule type="notContainsBlanks" dxfId="52" priority="15">
      <formula>LEN(TRIM(C11))&gt;0</formula>
    </cfRule>
  </conditionalFormatting>
  <conditionalFormatting sqref="C13">
    <cfRule type="notContainsBlanks" dxfId="51" priority="30">
      <formula>LEN(TRIM(C13))&gt;0</formula>
    </cfRule>
  </conditionalFormatting>
  <conditionalFormatting sqref="C15">
    <cfRule type="notContainsBlanks" dxfId="50" priority="11">
      <formula>LEN(TRIM(C15))&gt;0</formula>
    </cfRule>
  </conditionalFormatting>
  <conditionalFormatting sqref="C17">
    <cfRule type="notContainsBlanks" dxfId="49" priority="12">
      <formula>LEN(TRIM(C17))&gt;0</formula>
    </cfRule>
  </conditionalFormatting>
  <conditionalFormatting sqref="C21">
    <cfRule type="notContainsBlanks" dxfId="48" priority="6">
      <formula>LEN(TRIM(C21))&gt;0</formula>
    </cfRule>
  </conditionalFormatting>
  <conditionalFormatting sqref="C23">
    <cfRule type="notContainsBlanks" dxfId="47" priority="1">
      <formula>LEN(TRIM(C23))&gt;0</formula>
    </cfRule>
  </conditionalFormatting>
  <conditionalFormatting sqref="C25">
    <cfRule type="notContainsBlanks" dxfId="46" priority="2">
      <formula>LEN(TRIM(C25))&gt;0</formula>
    </cfRule>
  </conditionalFormatting>
  <conditionalFormatting sqref="C27">
    <cfRule type="notContainsBlanks" dxfId="45" priority="3">
      <formula>LEN(TRIM(C27))&gt;0</formula>
    </cfRule>
  </conditionalFormatting>
  <dataValidations count="6">
    <dataValidation allowBlank="1" errorTitle="County" error="Please choose from the drop down menu." promptTitle="County" prompt="Please choose the county where your organization is registered." sqref="B11:B13 B15:B17" xr:uid="{00000000-0002-0000-0200-000000000000}"/>
    <dataValidation operator="lessThanOrEqual" allowBlank="1" showInputMessage="1" showErrorMessage="1" sqref="C7 A7" xr:uid="{00000000-0002-0000-0200-000001000000}"/>
    <dataValidation type="textLength" operator="lessThanOrEqual" allowBlank="1" showInputMessage="1" showErrorMessage="1" errorTitle="Character limit!" error="Please type no more than 150 characters." sqref="A4" xr:uid="{00000000-0002-0000-0200-000002000000}">
      <formula1>150</formula1>
    </dataValidation>
    <dataValidation type="textLength" operator="lessThanOrEqual" allowBlank="1" showInputMessage="1" showErrorMessage="1" errorTitle="Character limit!" error="Please see character limit in the right up corner." sqref="A31:C31" xr:uid="{00000000-0002-0000-0200-000003000000}">
      <formula1>1000</formula1>
    </dataValidation>
    <dataValidation type="list" allowBlank="1" showInputMessage="1" showErrorMessage="1" sqref="C17" xr:uid="{00000000-0002-0000-0200-000004000000}">
      <formula1>Legal_type</formula1>
    </dataValidation>
    <dataValidation type="list" allowBlank="1" showInputMessage="1" showErrorMessage="1" sqref="A11" xr:uid="{00000000-0002-0000-0200-000005000000}">
      <formula1>State</formula1>
    </dataValidation>
  </dataValidations>
  <pageMargins left="0.7" right="0.7" top="0.75" bottom="0.75" header="0.3" footer="0.3"/>
  <pageSetup paperSize="9"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Munka7">
    <outlinePr summaryBelow="0"/>
    <pageSetUpPr fitToPage="1"/>
  </sheetPr>
  <dimension ref="A1:D77"/>
  <sheetViews>
    <sheetView showGridLines="0" zoomScale="115" zoomScaleNormal="115" zoomScaleSheetLayoutView="70" workbookViewId="0">
      <selection activeCell="A4" sqref="A4"/>
    </sheetView>
  </sheetViews>
  <sheetFormatPr defaultColWidth="9" defaultRowHeight="14.25" outlineLevelRow="1" x14ac:dyDescent="0.2"/>
  <cols>
    <col min="1" max="1" width="9.375" customWidth="1"/>
    <col min="2" max="2" width="30.625" customWidth="1"/>
    <col min="3" max="3" width="1.625" customWidth="1"/>
    <col min="4" max="4" width="39.375" customWidth="1"/>
  </cols>
  <sheetData>
    <row r="1" spans="1:4" s="9" customFormat="1" ht="30" customHeight="1" x14ac:dyDescent="0.2">
      <c r="A1" s="67" t="s">
        <v>173</v>
      </c>
      <c r="B1" s="67"/>
      <c r="C1" s="67"/>
      <c r="D1" s="67"/>
    </row>
    <row r="2" spans="1:4" ht="8.1" customHeight="1" x14ac:dyDescent="0.2"/>
    <row r="3" spans="1:4" s="10" customFormat="1" ht="20.100000000000001" customHeight="1" x14ac:dyDescent="0.2">
      <c r="A3" s="74" t="s">
        <v>189</v>
      </c>
      <c r="B3" s="74"/>
      <c r="C3" s="74"/>
      <c r="D3" s="74"/>
    </row>
    <row r="4" spans="1:4" ht="20.100000000000001" customHeight="1" collapsed="1" x14ac:dyDescent="0.2">
      <c r="A4" s="14" t="s">
        <v>44</v>
      </c>
      <c r="B4" s="75" t="s">
        <v>105</v>
      </c>
      <c r="C4" s="75"/>
      <c r="D4" s="75"/>
    </row>
    <row r="5" spans="1:4" ht="20.100000000000001" hidden="1" customHeight="1" outlineLevel="1" x14ac:dyDescent="0.2">
      <c r="A5" s="73" t="s">
        <v>106</v>
      </c>
      <c r="B5" s="73"/>
      <c r="D5" s="38" t="s">
        <v>39</v>
      </c>
    </row>
    <row r="6" spans="1:4" ht="60" hidden="1" customHeight="1" outlineLevel="1" x14ac:dyDescent="0.2">
      <c r="A6" s="72"/>
      <c r="B6" s="72"/>
      <c r="D6" s="12"/>
    </row>
    <row r="7" spans="1:4" ht="20.100000000000001" hidden="1" customHeight="1" outlineLevel="1" x14ac:dyDescent="0.2">
      <c r="A7" s="73" t="s">
        <v>107</v>
      </c>
      <c r="B7" s="73"/>
      <c r="D7" s="38" t="s">
        <v>108</v>
      </c>
    </row>
    <row r="8" spans="1:4" ht="20.100000000000001" hidden="1" customHeight="1" outlineLevel="1" x14ac:dyDescent="0.2">
      <c r="A8" s="72"/>
      <c r="B8" s="72"/>
      <c r="D8" s="12"/>
    </row>
    <row r="9" spans="1:4" ht="20.100000000000001" customHeight="1" collapsed="1" x14ac:dyDescent="0.2">
      <c r="A9" s="14" t="s">
        <v>90</v>
      </c>
      <c r="B9" s="75" t="s">
        <v>105</v>
      </c>
      <c r="C9" s="75"/>
      <c r="D9" s="75"/>
    </row>
    <row r="10" spans="1:4" ht="20.100000000000001" hidden="1" customHeight="1" outlineLevel="1" x14ac:dyDescent="0.2">
      <c r="A10" s="73" t="s">
        <v>106</v>
      </c>
      <c r="B10" s="73"/>
      <c r="D10" s="38" t="s">
        <v>39</v>
      </c>
    </row>
    <row r="11" spans="1:4" ht="60" hidden="1" customHeight="1" outlineLevel="1" x14ac:dyDescent="0.2">
      <c r="A11" s="72"/>
      <c r="B11" s="72"/>
      <c r="D11" s="12"/>
    </row>
    <row r="12" spans="1:4" ht="20.100000000000001" hidden="1" customHeight="1" outlineLevel="1" x14ac:dyDescent="0.2">
      <c r="A12" s="73" t="s">
        <v>107</v>
      </c>
      <c r="B12" s="73"/>
      <c r="D12" s="38" t="s">
        <v>108</v>
      </c>
    </row>
    <row r="13" spans="1:4" ht="20.100000000000001" hidden="1" customHeight="1" outlineLevel="1" x14ac:dyDescent="0.2">
      <c r="A13" s="72"/>
      <c r="B13" s="72"/>
      <c r="D13" s="12"/>
    </row>
    <row r="14" spans="1:4" ht="8.1" customHeight="1" x14ac:dyDescent="0.2"/>
    <row r="15" spans="1:4" s="10" customFormat="1" ht="20.100000000000001" customHeight="1" x14ac:dyDescent="0.2">
      <c r="A15" s="74" t="s">
        <v>46</v>
      </c>
      <c r="B15" s="74"/>
      <c r="C15" s="74"/>
      <c r="D15" s="74"/>
    </row>
    <row r="16" spans="1:4" ht="20.100000000000001" customHeight="1" collapsed="1" x14ac:dyDescent="0.2">
      <c r="A16" s="14" t="s">
        <v>45</v>
      </c>
      <c r="B16" s="75" t="s">
        <v>105</v>
      </c>
      <c r="C16" s="75"/>
      <c r="D16" s="75"/>
    </row>
    <row r="17" spans="1:4" ht="20.100000000000001" hidden="1" customHeight="1" outlineLevel="1" x14ac:dyDescent="0.2">
      <c r="A17" s="73" t="s">
        <v>106</v>
      </c>
      <c r="B17" s="73"/>
      <c r="D17" s="38" t="s">
        <v>39</v>
      </c>
    </row>
    <row r="18" spans="1:4" ht="60" hidden="1" customHeight="1" outlineLevel="1" x14ac:dyDescent="0.2">
      <c r="A18" s="72"/>
      <c r="B18" s="72"/>
      <c r="D18" s="12"/>
    </row>
    <row r="19" spans="1:4" ht="20.100000000000001" hidden="1" customHeight="1" outlineLevel="1" x14ac:dyDescent="0.2">
      <c r="A19" s="73" t="s">
        <v>107</v>
      </c>
      <c r="B19" s="73"/>
      <c r="D19" s="38" t="s">
        <v>108</v>
      </c>
    </row>
    <row r="20" spans="1:4" ht="20.100000000000001" hidden="1" customHeight="1" outlineLevel="1" x14ac:dyDescent="0.2">
      <c r="A20" s="72"/>
      <c r="B20" s="72"/>
      <c r="D20" s="12"/>
    </row>
    <row r="21" spans="1:4" ht="20.100000000000001" customHeight="1" collapsed="1" x14ac:dyDescent="0.2">
      <c r="A21" s="14" t="s">
        <v>75</v>
      </c>
      <c r="B21" s="75" t="s">
        <v>105</v>
      </c>
      <c r="C21" s="75"/>
      <c r="D21" s="75"/>
    </row>
    <row r="22" spans="1:4" ht="20.100000000000001" hidden="1" customHeight="1" outlineLevel="1" x14ac:dyDescent="0.2">
      <c r="A22" s="73" t="s">
        <v>106</v>
      </c>
      <c r="B22" s="73"/>
      <c r="D22" s="38" t="s">
        <v>39</v>
      </c>
    </row>
    <row r="23" spans="1:4" ht="60" hidden="1" customHeight="1" outlineLevel="1" x14ac:dyDescent="0.2">
      <c r="A23" s="72"/>
      <c r="B23" s="72"/>
      <c r="D23" s="12"/>
    </row>
    <row r="24" spans="1:4" ht="20.100000000000001" hidden="1" customHeight="1" outlineLevel="1" x14ac:dyDescent="0.2">
      <c r="A24" s="73" t="s">
        <v>107</v>
      </c>
      <c r="B24" s="73"/>
      <c r="D24" s="38" t="s">
        <v>108</v>
      </c>
    </row>
    <row r="25" spans="1:4" ht="20.100000000000001" hidden="1" customHeight="1" outlineLevel="1" x14ac:dyDescent="0.2">
      <c r="A25" s="72"/>
      <c r="B25" s="72"/>
      <c r="D25" s="12"/>
    </row>
    <row r="26" spans="1:4" ht="20.100000000000001" customHeight="1" collapsed="1" x14ac:dyDescent="0.2">
      <c r="A26" s="14" t="s">
        <v>76</v>
      </c>
      <c r="B26" s="75" t="s">
        <v>105</v>
      </c>
      <c r="C26" s="75"/>
      <c r="D26" s="75"/>
    </row>
    <row r="27" spans="1:4" ht="20.100000000000001" hidden="1" customHeight="1" outlineLevel="1" x14ac:dyDescent="0.2">
      <c r="A27" s="73" t="s">
        <v>106</v>
      </c>
      <c r="B27" s="73"/>
      <c r="D27" s="38" t="s">
        <v>39</v>
      </c>
    </row>
    <row r="28" spans="1:4" ht="60" hidden="1" customHeight="1" outlineLevel="1" x14ac:dyDescent="0.2">
      <c r="A28" s="72"/>
      <c r="B28" s="72"/>
      <c r="D28" s="12"/>
    </row>
    <row r="29" spans="1:4" ht="20.100000000000001" hidden="1" customHeight="1" outlineLevel="1" x14ac:dyDescent="0.2">
      <c r="A29" s="73" t="s">
        <v>107</v>
      </c>
      <c r="B29" s="73"/>
      <c r="D29" s="38" t="s">
        <v>108</v>
      </c>
    </row>
    <row r="30" spans="1:4" ht="20.100000000000001" hidden="1" customHeight="1" outlineLevel="1" x14ac:dyDescent="0.2">
      <c r="A30" s="72"/>
      <c r="B30" s="72"/>
      <c r="D30" s="12"/>
    </row>
    <row r="31" spans="1:4" ht="20.100000000000001" customHeight="1" collapsed="1" x14ac:dyDescent="0.2">
      <c r="A31" s="14" t="s">
        <v>77</v>
      </c>
      <c r="B31" s="75" t="s">
        <v>105</v>
      </c>
      <c r="C31" s="75"/>
      <c r="D31" s="75"/>
    </row>
    <row r="32" spans="1:4" ht="20.100000000000001" hidden="1" customHeight="1" outlineLevel="1" x14ac:dyDescent="0.2">
      <c r="A32" s="73" t="s">
        <v>106</v>
      </c>
      <c r="B32" s="73"/>
      <c r="D32" s="38" t="s">
        <v>39</v>
      </c>
    </row>
    <row r="33" spans="1:4" ht="60" hidden="1" customHeight="1" outlineLevel="1" x14ac:dyDescent="0.2">
      <c r="A33" s="72"/>
      <c r="B33" s="72"/>
      <c r="D33" s="12"/>
    </row>
    <row r="34" spans="1:4" ht="20.100000000000001" hidden="1" customHeight="1" outlineLevel="1" x14ac:dyDescent="0.2">
      <c r="A34" s="73" t="s">
        <v>107</v>
      </c>
      <c r="B34" s="73"/>
      <c r="D34" s="38" t="s">
        <v>108</v>
      </c>
    </row>
    <row r="35" spans="1:4" ht="20.100000000000001" hidden="1" customHeight="1" outlineLevel="1" x14ac:dyDescent="0.2">
      <c r="A35" s="72"/>
      <c r="B35" s="72"/>
      <c r="D35" s="12"/>
    </row>
    <row r="36" spans="1:4" ht="20.100000000000001" customHeight="1" collapsed="1" x14ac:dyDescent="0.2">
      <c r="A36" s="14" t="s">
        <v>78</v>
      </c>
      <c r="B36" s="75" t="s">
        <v>105</v>
      </c>
      <c r="C36" s="75"/>
      <c r="D36" s="75"/>
    </row>
    <row r="37" spans="1:4" ht="20.100000000000001" hidden="1" customHeight="1" outlineLevel="1" x14ac:dyDescent="0.2">
      <c r="A37" s="73" t="s">
        <v>106</v>
      </c>
      <c r="B37" s="73"/>
      <c r="D37" s="38" t="s">
        <v>39</v>
      </c>
    </row>
    <row r="38" spans="1:4" ht="60" hidden="1" customHeight="1" outlineLevel="1" x14ac:dyDescent="0.2">
      <c r="A38" s="72"/>
      <c r="B38" s="72"/>
      <c r="D38" s="12"/>
    </row>
    <row r="39" spans="1:4" ht="20.100000000000001" hidden="1" customHeight="1" outlineLevel="1" x14ac:dyDescent="0.2">
      <c r="A39" s="73" t="s">
        <v>107</v>
      </c>
      <c r="B39" s="73"/>
      <c r="D39" s="38" t="s">
        <v>108</v>
      </c>
    </row>
    <row r="40" spans="1:4" ht="20.100000000000001" hidden="1" customHeight="1" outlineLevel="1" x14ac:dyDescent="0.2">
      <c r="A40" s="72"/>
      <c r="B40" s="72"/>
      <c r="D40" s="12"/>
    </row>
    <row r="41" spans="1:4" ht="20.100000000000001" customHeight="1" collapsed="1" x14ac:dyDescent="0.2">
      <c r="A41" s="14" t="s">
        <v>84</v>
      </c>
      <c r="B41" s="75" t="s">
        <v>105</v>
      </c>
      <c r="C41" s="75"/>
      <c r="D41" s="75"/>
    </row>
    <row r="42" spans="1:4" ht="20.100000000000001" hidden="1" customHeight="1" outlineLevel="1" x14ac:dyDescent="0.2">
      <c r="A42" s="73" t="s">
        <v>106</v>
      </c>
      <c r="B42" s="73"/>
      <c r="D42" s="38" t="s">
        <v>39</v>
      </c>
    </row>
    <row r="43" spans="1:4" ht="60" hidden="1" customHeight="1" outlineLevel="1" x14ac:dyDescent="0.2">
      <c r="A43" s="72"/>
      <c r="B43" s="72"/>
      <c r="D43" s="12"/>
    </row>
    <row r="44" spans="1:4" ht="20.100000000000001" hidden="1" customHeight="1" outlineLevel="1" x14ac:dyDescent="0.2">
      <c r="A44" s="73" t="s">
        <v>107</v>
      </c>
      <c r="B44" s="73"/>
      <c r="D44" s="38" t="s">
        <v>108</v>
      </c>
    </row>
    <row r="45" spans="1:4" ht="20.100000000000001" hidden="1" customHeight="1" outlineLevel="1" x14ac:dyDescent="0.2">
      <c r="A45" s="72"/>
      <c r="B45" s="72"/>
      <c r="D45" s="12"/>
    </row>
    <row r="46" spans="1:4" ht="20.100000000000001" customHeight="1" collapsed="1" x14ac:dyDescent="0.2">
      <c r="A46" s="14" t="s">
        <v>85</v>
      </c>
      <c r="B46" s="75" t="s">
        <v>105</v>
      </c>
      <c r="C46" s="75"/>
      <c r="D46" s="75"/>
    </row>
    <row r="47" spans="1:4" ht="20.100000000000001" hidden="1" customHeight="1" outlineLevel="1" x14ac:dyDescent="0.2">
      <c r="A47" s="73" t="s">
        <v>106</v>
      </c>
      <c r="B47" s="73"/>
      <c r="D47" s="38" t="s">
        <v>39</v>
      </c>
    </row>
    <row r="48" spans="1:4" ht="60" hidden="1" customHeight="1" outlineLevel="1" x14ac:dyDescent="0.2">
      <c r="A48" s="72"/>
      <c r="B48" s="72"/>
      <c r="D48" s="12"/>
    </row>
    <row r="49" spans="1:4" ht="20.100000000000001" hidden="1" customHeight="1" outlineLevel="1" x14ac:dyDescent="0.2">
      <c r="A49" s="73" t="s">
        <v>107</v>
      </c>
      <c r="B49" s="73"/>
      <c r="D49" s="38" t="s">
        <v>108</v>
      </c>
    </row>
    <row r="50" spans="1:4" ht="20.100000000000001" hidden="1" customHeight="1" outlineLevel="1" x14ac:dyDescent="0.2">
      <c r="A50" s="72"/>
      <c r="B50" s="72"/>
      <c r="D50" s="12"/>
    </row>
    <row r="51" spans="1:4" ht="20.100000000000001" customHeight="1" collapsed="1" x14ac:dyDescent="0.2">
      <c r="A51" s="14" t="s">
        <v>86</v>
      </c>
      <c r="B51" s="75" t="s">
        <v>105</v>
      </c>
      <c r="C51" s="75"/>
      <c r="D51" s="75"/>
    </row>
    <row r="52" spans="1:4" ht="20.100000000000001" hidden="1" customHeight="1" outlineLevel="1" x14ac:dyDescent="0.2">
      <c r="A52" s="73" t="s">
        <v>106</v>
      </c>
      <c r="B52" s="73"/>
      <c r="D52" s="38" t="s">
        <v>39</v>
      </c>
    </row>
    <row r="53" spans="1:4" ht="60" hidden="1" customHeight="1" outlineLevel="1" x14ac:dyDescent="0.2">
      <c r="A53" s="72"/>
      <c r="B53" s="72"/>
      <c r="D53" s="12"/>
    </row>
    <row r="54" spans="1:4" ht="20.100000000000001" hidden="1" customHeight="1" outlineLevel="1" x14ac:dyDescent="0.2">
      <c r="A54" s="73" t="s">
        <v>107</v>
      </c>
      <c r="B54" s="73"/>
      <c r="D54" s="38" t="s">
        <v>108</v>
      </c>
    </row>
    <row r="55" spans="1:4" ht="20.100000000000001" hidden="1" customHeight="1" outlineLevel="1" x14ac:dyDescent="0.2">
      <c r="A55" s="72"/>
      <c r="B55" s="72"/>
      <c r="D55" s="12"/>
    </row>
    <row r="56" spans="1:4" ht="20.100000000000001" customHeight="1" collapsed="1" x14ac:dyDescent="0.2">
      <c r="A56" s="14" t="s">
        <v>87</v>
      </c>
      <c r="B56" s="75" t="s">
        <v>105</v>
      </c>
      <c r="C56" s="75"/>
      <c r="D56" s="75"/>
    </row>
    <row r="57" spans="1:4" ht="20.100000000000001" hidden="1" customHeight="1" outlineLevel="1" x14ac:dyDescent="0.2">
      <c r="A57" s="73" t="s">
        <v>106</v>
      </c>
      <c r="B57" s="73"/>
      <c r="D57" s="38" t="s">
        <v>39</v>
      </c>
    </row>
    <row r="58" spans="1:4" ht="60" hidden="1" customHeight="1" outlineLevel="1" x14ac:dyDescent="0.2">
      <c r="A58" s="72"/>
      <c r="B58" s="72"/>
      <c r="D58" s="12"/>
    </row>
    <row r="59" spans="1:4" ht="20.100000000000001" hidden="1" customHeight="1" outlineLevel="1" x14ac:dyDescent="0.2">
      <c r="A59" s="73" t="s">
        <v>108</v>
      </c>
      <c r="B59" s="73"/>
      <c r="D59" s="38" t="s">
        <v>107</v>
      </c>
    </row>
    <row r="60" spans="1:4" ht="20.100000000000001" hidden="1" customHeight="1" outlineLevel="1" x14ac:dyDescent="0.2">
      <c r="A60" s="72"/>
      <c r="B60" s="72"/>
      <c r="D60" s="12"/>
    </row>
    <row r="61" spans="1:4" ht="20.100000000000001" customHeight="1" collapsed="1" x14ac:dyDescent="0.2">
      <c r="A61" s="14" t="s">
        <v>88</v>
      </c>
      <c r="B61" s="75" t="s">
        <v>105</v>
      </c>
      <c r="C61" s="75"/>
      <c r="D61" s="75"/>
    </row>
    <row r="62" spans="1:4" ht="20.100000000000001" hidden="1" customHeight="1" outlineLevel="1" x14ac:dyDescent="0.2">
      <c r="A62" s="73" t="s">
        <v>106</v>
      </c>
      <c r="B62" s="73"/>
      <c r="D62" s="38" t="s">
        <v>39</v>
      </c>
    </row>
    <row r="63" spans="1:4" ht="60" hidden="1" customHeight="1" outlineLevel="1" x14ac:dyDescent="0.2">
      <c r="A63" s="72"/>
      <c r="B63" s="72"/>
      <c r="D63" s="12"/>
    </row>
    <row r="64" spans="1:4" ht="20.100000000000001" hidden="1" customHeight="1" outlineLevel="1" x14ac:dyDescent="0.2">
      <c r="A64" s="73" t="s">
        <v>107</v>
      </c>
      <c r="B64" s="73"/>
      <c r="D64" s="38" t="s">
        <v>108</v>
      </c>
    </row>
    <row r="65" spans="1:4" ht="20.100000000000001" hidden="1" customHeight="1" outlineLevel="1" x14ac:dyDescent="0.2">
      <c r="A65" s="72"/>
      <c r="B65" s="72"/>
      <c r="D65" s="12"/>
    </row>
    <row r="66" spans="1:4" ht="8.1" customHeight="1" x14ac:dyDescent="0.2"/>
    <row r="67" spans="1:4" s="10" customFormat="1" ht="20.100000000000001" customHeight="1" x14ac:dyDescent="0.2">
      <c r="A67" s="74" t="s">
        <v>52</v>
      </c>
      <c r="B67" s="74"/>
      <c r="C67" s="74"/>
      <c r="D67" s="74"/>
    </row>
    <row r="68" spans="1:4" ht="20.100000000000001" customHeight="1" collapsed="1" x14ac:dyDescent="0.2">
      <c r="A68" s="14" t="s">
        <v>47</v>
      </c>
      <c r="B68" s="75" t="s">
        <v>105</v>
      </c>
      <c r="C68" s="75"/>
      <c r="D68" s="75"/>
    </row>
    <row r="69" spans="1:4" ht="20.100000000000001" hidden="1" customHeight="1" outlineLevel="1" x14ac:dyDescent="0.2">
      <c r="A69" s="73" t="s">
        <v>106</v>
      </c>
      <c r="B69" s="73"/>
      <c r="D69" s="38" t="s">
        <v>39</v>
      </c>
    </row>
    <row r="70" spans="1:4" ht="60" hidden="1" customHeight="1" outlineLevel="1" x14ac:dyDescent="0.2">
      <c r="A70" s="72"/>
      <c r="B70" s="72"/>
      <c r="D70" s="12"/>
    </row>
    <row r="71" spans="1:4" ht="20.100000000000001" hidden="1" customHeight="1" outlineLevel="1" x14ac:dyDescent="0.2">
      <c r="A71" s="73" t="s">
        <v>107</v>
      </c>
      <c r="B71" s="73"/>
      <c r="D71" s="38" t="s">
        <v>108</v>
      </c>
    </row>
    <row r="72" spans="1:4" ht="20.100000000000001" hidden="1" customHeight="1" outlineLevel="1" x14ac:dyDescent="0.2">
      <c r="A72" s="72"/>
      <c r="B72" s="72"/>
      <c r="D72" s="12"/>
    </row>
    <row r="73" spans="1:4" ht="20.100000000000001" customHeight="1" collapsed="1" x14ac:dyDescent="0.2">
      <c r="A73" s="14" t="s">
        <v>89</v>
      </c>
      <c r="B73" s="75" t="s">
        <v>105</v>
      </c>
      <c r="C73" s="75"/>
      <c r="D73" s="75"/>
    </row>
    <row r="74" spans="1:4" ht="20.100000000000001" hidden="1" customHeight="1" outlineLevel="1" x14ac:dyDescent="0.2">
      <c r="A74" s="73" t="s">
        <v>106</v>
      </c>
      <c r="B74" s="73"/>
      <c r="D74" s="38" t="s">
        <v>39</v>
      </c>
    </row>
    <row r="75" spans="1:4" ht="60" hidden="1" customHeight="1" outlineLevel="1" x14ac:dyDescent="0.2">
      <c r="A75" s="72"/>
      <c r="B75" s="72"/>
      <c r="D75" s="12"/>
    </row>
    <row r="76" spans="1:4" ht="20.100000000000001" hidden="1" customHeight="1" outlineLevel="1" x14ac:dyDescent="0.2">
      <c r="A76" s="73" t="s">
        <v>107</v>
      </c>
      <c r="B76" s="73"/>
      <c r="D76" s="38" t="s">
        <v>108</v>
      </c>
    </row>
    <row r="77" spans="1:4" ht="20.100000000000001" hidden="1" customHeight="1" outlineLevel="1" x14ac:dyDescent="0.2">
      <c r="A77" s="72"/>
      <c r="B77" s="72"/>
      <c r="D77" s="12"/>
    </row>
  </sheetData>
  <sheetProtection selectLockedCells="1"/>
  <customSheetViews>
    <customSheetView guid="{9B195D69-7D5B-406D-87D2-41910A2F61D3}" showGridLines="0">
      <selection activeCell="I34" sqref="I34"/>
      <pageMargins left="0.7" right="0.7" top="0.75" bottom="0.75" header="0.3" footer="0.3"/>
      <pageSetup paperSize="9" scale="97" orientation="landscape" r:id="rId1"/>
    </customSheetView>
  </customSheetViews>
  <mergeCells count="74">
    <mergeCell ref="A75:B75"/>
    <mergeCell ref="A76:B76"/>
    <mergeCell ref="A77:B77"/>
    <mergeCell ref="A54:B54"/>
    <mergeCell ref="A55:B55"/>
    <mergeCell ref="B56:D56"/>
    <mergeCell ref="A57:B57"/>
    <mergeCell ref="A58:B58"/>
    <mergeCell ref="A60:B60"/>
    <mergeCell ref="B61:D61"/>
    <mergeCell ref="A63:B63"/>
    <mergeCell ref="A64:B64"/>
    <mergeCell ref="A69:B69"/>
    <mergeCell ref="A62:B62"/>
    <mergeCell ref="B68:D68"/>
    <mergeCell ref="A70:B70"/>
    <mergeCell ref="A48:B48"/>
    <mergeCell ref="A74:B74"/>
    <mergeCell ref="A71:B71"/>
    <mergeCell ref="A72:B72"/>
    <mergeCell ref="B73:D73"/>
    <mergeCell ref="A49:B49"/>
    <mergeCell ref="B51:D51"/>
    <mergeCell ref="A52:B52"/>
    <mergeCell ref="A53:B53"/>
    <mergeCell ref="A50:B50"/>
    <mergeCell ref="A67:D67"/>
    <mergeCell ref="A59:B59"/>
    <mergeCell ref="A65:B65"/>
    <mergeCell ref="A47:B47"/>
    <mergeCell ref="A43:B43"/>
    <mergeCell ref="A44:B44"/>
    <mergeCell ref="A45:B45"/>
    <mergeCell ref="B46:D46"/>
    <mergeCell ref="A29:B29"/>
    <mergeCell ref="A39:B39"/>
    <mergeCell ref="A40:B40"/>
    <mergeCell ref="B41:D41"/>
    <mergeCell ref="A42:B42"/>
    <mergeCell ref="A34:B34"/>
    <mergeCell ref="A35:B35"/>
    <mergeCell ref="B36:D36"/>
    <mergeCell ref="A37:B37"/>
    <mergeCell ref="A38:B38"/>
    <mergeCell ref="A30:B30"/>
    <mergeCell ref="B31:D31"/>
    <mergeCell ref="A32:B32"/>
    <mergeCell ref="A33:B33"/>
    <mergeCell ref="B9:D9"/>
    <mergeCell ref="A10:B10"/>
    <mergeCell ref="A11:B11"/>
    <mergeCell ref="A12:B12"/>
    <mergeCell ref="A18:B18"/>
    <mergeCell ref="A19:B19"/>
    <mergeCell ref="A20:B20"/>
    <mergeCell ref="B21:D21"/>
    <mergeCell ref="A25:B25"/>
    <mergeCell ref="B26:D26"/>
    <mergeCell ref="A27:B27"/>
    <mergeCell ref="A28:B28"/>
    <mergeCell ref="A1:D1"/>
    <mergeCell ref="A22:B22"/>
    <mergeCell ref="A23:B23"/>
    <mergeCell ref="A24:B24"/>
    <mergeCell ref="A3:D3"/>
    <mergeCell ref="B4:D4"/>
    <mergeCell ref="A13:B13"/>
    <mergeCell ref="A15:D15"/>
    <mergeCell ref="B16:D16"/>
    <mergeCell ref="A17:B17"/>
    <mergeCell ref="A5:B5"/>
    <mergeCell ref="A7:B7"/>
    <mergeCell ref="A6:B6"/>
    <mergeCell ref="A8:B8"/>
  </mergeCells>
  <conditionalFormatting sqref="A6">
    <cfRule type="notContainsBlanks" dxfId="44" priority="212">
      <formula>LEN(TRIM(A6))&gt;0</formula>
    </cfRule>
  </conditionalFormatting>
  <conditionalFormatting sqref="A8">
    <cfRule type="notContainsBlanks" dxfId="43" priority="28">
      <formula>LEN(TRIM(A8))&gt;0</formula>
    </cfRule>
  </conditionalFormatting>
  <conditionalFormatting sqref="A11">
    <cfRule type="notContainsBlanks" dxfId="42" priority="25">
      <formula>LEN(TRIM(A11))&gt;0</formula>
    </cfRule>
  </conditionalFormatting>
  <conditionalFormatting sqref="A13">
    <cfRule type="notContainsBlanks" dxfId="41" priority="26">
      <formula>LEN(TRIM(A13))&gt;0</formula>
    </cfRule>
  </conditionalFormatting>
  <conditionalFormatting sqref="A18">
    <cfRule type="notContainsBlanks" dxfId="40" priority="24">
      <formula>LEN(TRIM(A18))&gt;0</formula>
    </cfRule>
  </conditionalFormatting>
  <conditionalFormatting sqref="A20">
    <cfRule type="notContainsBlanks" dxfId="39" priority="23">
      <formula>LEN(TRIM(A20))&gt;0</formula>
    </cfRule>
  </conditionalFormatting>
  <conditionalFormatting sqref="A23">
    <cfRule type="notContainsBlanks" dxfId="38" priority="21">
      <formula>LEN(TRIM(A23))&gt;0</formula>
    </cfRule>
  </conditionalFormatting>
  <conditionalFormatting sqref="A25">
    <cfRule type="notContainsBlanks" dxfId="37" priority="22">
      <formula>LEN(TRIM(A25))&gt;0</formula>
    </cfRule>
  </conditionalFormatting>
  <conditionalFormatting sqref="A28">
    <cfRule type="notContainsBlanks" dxfId="36" priority="19">
      <formula>LEN(TRIM(A28))&gt;0</formula>
    </cfRule>
  </conditionalFormatting>
  <conditionalFormatting sqref="A30">
    <cfRule type="notContainsBlanks" dxfId="35" priority="20">
      <formula>LEN(TRIM(A30))&gt;0</formula>
    </cfRule>
  </conditionalFormatting>
  <conditionalFormatting sqref="A33">
    <cfRule type="notContainsBlanks" dxfId="34" priority="17">
      <formula>LEN(TRIM(A33))&gt;0</formula>
    </cfRule>
  </conditionalFormatting>
  <conditionalFormatting sqref="A35">
    <cfRule type="notContainsBlanks" dxfId="33" priority="18">
      <formula>LEN(TRIM(A35))&gt;0</formula>
    </cfRule>
  </conditionalFormatting>
  <conditionalFormatting sqref="A38">
    <cfRule type="notContainsBlanks" dxfId="32" priority="15">
      <formula>LEN(TRIM(A38))&gt;0</formula>
    </cfRule>
  </conditionalFormatting>
  <conditionalFormatting sqref="A40">
    <cfRule type="notContainsBlanks" dxfId="31" priority="16">
      <formula>LEN(TRIM(A40))&gt;0</formula>
    </cfRule>
  </conditionalFormatting>
  <conditionalFormatting sqref="A43">
    <cfRule type="notContainsBlanks" dxfId="30" priority="14">
      <formula>LEN(TRIM(A43))&gt;0</formula>
    </cfRule>
  </conditionalFormatting>
  <conditionalFormatting sqref="A45">
    <cfRule type="notContainsBlanks" dxfId="29" priority="13">
      <formula>LEN(TRIM(A45))&gt;0</formula>
    </cfRule>
  </conditionalFormatting>
  <conditionalFormatting sqref="A48">
    <cfRule type="notContainsBlanks" dxfId="28" priority="11">
      <formula>LEN(TRIM(A48))&gt;0</formula>
    </cfRule>
  </conditionalFormatting>
  <conditionalFormatting sqref="A50">
    <cfRule type="notContainsBlanks" dxfId="27" priority="12">
      <formula>LEN(TRIM(A50))&gt;0</formula>
    </cfRule>
  </conditionalFormatting>
  <conditionalFormatting sqref="A53">
    <cfRule type="notContainsBlanks" dxfId="26" priority="9">
      <formula>LEN(TRIM(A53))&gt;0</formula>
    </cfRule>
  </conditionalFormatting>
  <conditionalFormatting sqref="A55">
    <cfRule type="notContainsBlanks" dxfId="25" priority="10">
      <formula>LEN(TRIM(A55))&gt;0</formula>
    </cfRule>
  </conditionalFormatting>
  <conditionalFormatting sqref="A58">
    <cfRule type="notContainsBlanks" dxfId="24" priority="7">
      <formula>LEN(TRIM(A58))&gt;0</formula>
    </cfRule>
  </conditionalFormatting>
  <conditionalFormatting sqref="A60">
    <cfRule type="notContainsBlanks" dxfId="23" priority="8">
      <formula>LEN(TRIM(A60))&gt;0</formula>
    </cfRule>
  </conditionalFormatting>
  <conditionalFormatting sqref="A63">
    <cfRule type="notContainsBlanks" dxfId="22" priority="5">
      <formula>LEN(TRIM(A63))&gt;0</formula>
    </cfRule>
  </conditionalFormatting>
  <conditionalFormatting sqref="A65">
    <cfRule type="notContainsBlanks" dxfId="21" priority="6">
      <formula>LEN(TRIM(A65))&gt;0</formula>
    </cfRule>
  </conditionalFormatting>
  <conditionalFormatting sqref="A70">
    <cfRule type="notContainsBlanks" dxfId="20" priority="4">
      <formula>LEN(TRIM(A70))&gt;0</formula>
    </cfRule>
  </conditionalFormatting>
  <conditionalFormatting sqref="A72">
    <cfRule type="notContainsBlanks" dxfId="19" priority="3">
      <formula>LEN(TRIM(A72))&gt;0</formula>
    </cfRule>
  </conditionalFormatting>
  <conditionalFormatting sqref="A75">
    <cfRule type="notContainsBlanks" dxfId="18" priority="1">
      <formula>LEN(TRIM(A75))&gt;0</formula>
    </cfRule>
  </conditionalFormatting>
  <conditionalFormatting sqref="A77">
    <cfRule type="notContainsBlanks" dxfId="17" priority="2">
      <formula>LEN(TRIM(A77))&gt;0</formula>
    </cfRule>
  </conditionalFormatting>
  <dataValidations count="2">
    <dataValidation allowBlank="1" showErrorMessage="1" sqref="A64:E64 D12:E12 A76:E76 D4:D6 D7:E7 D73:D75 A4:C13 A16:D18 A19:E19 D9:D11 A24:E24 D21:D23 A29:E29 D26:D28 A34:E34 D31:D33 A39:E39 D36:D38 A44:E44 D41:D43 A49:E49 D46:D48 A54:E54 D51:D53 D61:D63 A68:D70 A71:E71 A65:C65 A20:C23 A25:C28 A30:C33 A35:C38 A40:C43 A45:C48 A50:C53 A55:C63 D56:D59 A72:C75 A77:C77" xr:uid="{00000000-0002-0000-0300-000000000000}"/>
    <dataValidation type="list" allowBlank="1" showErrorMessage="1" sqref="D13 D8 D20 D25 D30 D35 D40 D45 D50 D55 D60 D65 D72 D77" xr:uid="{00000000-0002-0000-0300-000001000000}">
      <formula1>County</formula1>
    </dataValidation>
  </dataValidations>
  <pageMargins left="0.7" right="0.7" top="0.75" bottom="0.75" header="0.3" footer="0.3"/>
  <pageSetup paperSize="9" scale="99"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Munka8">
    <pageSetUpPr fitToPage="1"/>
  </sheetPr>
  <dimension ref="A1:K33"/>
  <sheetViews>
    <sheetView showGridLines="0" zoomScale="115" zoomScaleNormal="115" zoomScaleSheetLayoutView="130" workbookViewId="0">
      <selection activeCell="C4" sqref="C4"/>
    </sheetView>
  </sheetViews>
  <sheetFormatPr defaultColWidth="9" defaultRowHeight="14.25" x14ac:dyDescent="0.2"/>
  <cols>
    <col min="1" max="1" width="9.875" customWidth="1"/>
    <col min="2" max="2" width="20.25" customWidth="1"/>
    <col min="3" max="11" width="8.625" customWidth="1"/>
  </cols>
  <sheetData>
    <row r="1" spans="1:11" ht="30" customHeight="1" x14ac:dyDescent="0.2">
      <c r="A1" s="67" t="s">
        <v>156</v>
      </c>
      <c r="B1" s="67"/>
      <c r="C1" s="67"/>
      <c r="D1" s="67"/>
      <c r="E1" s="67"/>
      <c r="F1" s="67"/>
      <c r="G1" s="67"/>
      <c r="H1" s="67"/>
      <c r="I1" s="67"/>
      <c r="J1" s="67"/>
      <c r="K1" s="67"/>
    </row>
    <row r="2" spans="1:11" ht="8.1" customHeight="1" x14ac:dyDescent="0.2"/>
    <row r="3" spans="1:11" ht="20.100000000000001" customHeight="1" x14ac:dyDescent="0.2">
      <c r="A3" s="51"/>
      <c r="B3" s="51"/>
      <c r="C3" s="76" t="s">
        <v>18</v>
      </c>
      <c r="D3" s="76"/>
      <c r="E3" s="76"/>
      <c r="F3" s="76" t="s">
        <v>17</v>
      </c>
      <c r="G3" s="76"/>
      <c r="H3" s="76"/>
      <c r="I3" s="76" t="s">
        <v>16</v>
      </c>
      <c r="J3" s="76"/>
      <c r="K3" s="76"/>
    </row>
    <row r="4" spans="1:11" ht="20.100000000000001" customHeight="1" x14ac:dyDescent="0.2">
      <c r="A4" s="48" t="s">
        <v>44</v>
      </c>
      <c r="B4" s="16" t="str">
        <f>'3.2 Activities'!$B$4:$D$4</f>
        <v>Name of the activity</v>
      </c>
      <c r="C4" s="52"/>
      <c r="D4" s="53"/>
      <c r="E4" s="53"/>
      <c r="F4" s="53"/>
      <c r="G4" s="53"/>
      <c r="H4" s="53"/>
      <c r="I4" s="53"/>
      <c r="J4" s="53"/>
      <c r="K4" s="53"/>
    </row>
    <row r="5" spans="1:11" ht="20.100000000000001" customHeight="1" x14ac:dyDescent="0.2">
      <c r="A5" s="48" t="s">
        <v>90</v>
      </c>
      <c r="B5" s="16" t="str">
        <f>'3.2 Activities'!$B$9:$D$9</f>
        <v>Name of the activity</v>
      </c>
      <c r="C5" s="52"/>
      <c r="D5" s="53"/>
      <c r="E5" s="53"/>
      <c r="F5" s="53"/>
      <c r="G5" s="53"/>
      <c r="H5" s="53"/>
      <c r="I5" s="53"/>
      <c r="J5" s="53"/>
      <c r="K5" s="53"/>
    </row>
    <row r="6" spans="1:11" ht="20.100000000000001" customHeight="1" x14ac:dyDescent="0.2">
      <c r="A6" s="48" t="s">
        <v>45</v>
      </c>
      <c r="B6" s="16" t="str">
        <f>'3.2 Activities'!$B$16:$D$16</f>
        <v>Name of the activity</v>
      </c>
      <c r="C6" s="52"/>
      <c r="D6" s="53"/>
      <c r="E6" s="53"/>
      <c r="F6" s="53"/>
      <c r="G6" s="53"/>
      <c r="H6" s="53"/>
      <c r="I6" s="53"/>
      <c r="J6" s="53"/>
      <c r="K6" s="53"/>
    </row>
    <row r="7" spans="1:11" ht="20.100000000000001" customHeight="1" x14ac:dyDescent="0.2">
      <c r="A7" s="48" t="s">
        <v>75</v>
      </c>
      <c r="B7" s="16" t="str">
        <f>'3.2 Activities'!$B$21:$D$21</f>
        <v>Name of the activity</v>
      </c>
      <c r="C7" s="52"/>
      <c r="D7" s="53"/>
      <c r="E7" s="53"/>
      <c r="F7" s="53"/>
      <c r="G7" s="53"/>
      <c r="H7" s="53"/>
      <c r="I7" s="53"/>
      <c r="J7" s="53"/>
      <c r="K7" s="53"/>
    </row>
    <row r="8" spans="1:11" ht="20.100000000000001" customHeight="1" x14ac:dyDescent="0.2">
      <c r="A8" s="48" t="s">
        <v>76</v>
      </c>
      <c r="B8" s="16" t="str">
        <f>'3.2 Activities'!$B$26:$D$26</f>
        <v>Name of the activity</v>
      </c>
      <c r="C8" s="52"/>
      <c r="D8" s="53"/>
      <c r="E8" s="53"/>
      <c r="F8" s="53"/>
      <c r="G8" s="53"/>
      <c r="H8" s="53"/>
      <c r="I8" s="53"/>
      <c r="J8" s="53"/>
      <c r="K8" s="53"/>
    </row>
    <row r="9" spans="1:11" ht="20.100000000000001" customHeight="1" x14ac:dyDescent="0.2">
      <c r="A9" s="48" t="s">
        <v>77</v>
      </c>
      <c r="B9" s="16" t="str">
        <f>'3.2 Activities'!$B$31:$D$31</f>
        <v>Name of the activity</v>
      </c>
      <c r="C9" s="52"/>
      <c r="D9" s="53"/>
      <c r="E9" s="53"/>
      <c r="F9" s="53"/>
      <c r="G9" s="53"/>
      <c r="H9" s="53"/>
      <c r="I9" s="53"/>
      <c r="J9" s="53"/>
      <c r="K9" s="53"/>
    </row>
    <row r="10" spans="1:11" ht="20.100000000000001" customHeight="1" x14ac:dyDescent="0.2">
      <c r="A10" s="48" t="s">
        <v>78</v>
      </c>
      <c r="B10" s="16" t="str">
        <f>'3.2 Activities'!$B$36:$D$36</f>
        <v>Name of the activity</v>
      </c>
      <c r="C10" s="52"/>
      <c r="D10" s="53"/>
      <c r="E10" s="53"/>
      <c r="F10" s="53"/>
      <c r="G10" s="53"/>
      <c r="H10" s="53"/>
      <c r="I10" s="53"/>
      <c r="J10" s="53"/>
      <c r="K10" s="53"/>
    </row>
    <row r="11" spans="1:11" ht="20.100000000000001" customHeight="1" x14ac:dyDescent="0.2">
      <c r="A11" s="48" t="s">
        <v>84</v>
      </c>
      <c r="B11" s="16" t="str">
        <f>'3.2 Activities'!$B$41:$D$41</f>
        <v>Name of the activity</v>
      </c>
      <c r="C11" s="52"/>
      <c r="D11" s="53"/>
      <c r="E11" s="53"/>
      <c r="F11" s="53"/>
      <c r="G11" s="53"/>
      <c r="H11" s="53"/>
      <c r="I11" s="53"/>
      <c r="J11" s="53"/>
      <c r="K11" s="53"/>
    </row>
    <row r="12" spans="1:11" ht="20.100000000000001" customHeight="1" x14ac:dyDescent="0.2">
      <c r="A12" s="48" t="s">
        <v>85</v>
      </c>
      <c r="B12" s="16" t="str">
        <f>'3.2 Activities'!$B$46:$D$46</f>
        <v>Name of the activity</v>
      </c>
      <c r="C12" s="52"/>
      <c r="D12" s="53"/>
      <c r="E12" s="53"/>
      <c r="F12" s="53"/>
      <c r="G12" s="53"/>
      <c r="H12" s="53"/>
      <c r="I12" s="53"/>
      <c r="J12" s="53"/>
      <c r="K12" s="53"/>
    </row>
    <row r="13" spans="1:11" ht="20.100000000000001" customHeight="1" x14ac:dyDescent="0.2">
      <c r="A13" s="48" t="s">
        <v>86</v>
      </c>
      <c r="B13" s="16" t="str">
        <f>'3.2 Activities'!$B$51:$D$51</f>
        <v>Name of the activity</v>
      </c>
      <c r="C13" s="52"/>
      <c r="D13" s="53"/>
      <c r="E13" s="53"/>
      <c r="F13" s="53"/>
      <c r="G13" s="53"/>
      <c r="H13" s="53"/>
      <c r="I13" s="53"/>
      <c r="J13" s="53"/>
      <c r="K13" s="53"/>
    </row>
    <row r="14" spans="1:11" ht="20.100000000000001" customHeight="1" x14ac:dyDescent="0.2">
      <c r="A14" s="48" t="s">
        <v>87</v>
      </c>
      <c r="B14" s="16" t="str">
        <f>'3.2 Activities'!$B$56:$D$56</f>
        <v>Name of the activity</v>
      </c>
      <c r="C14" s="52"/>
      <c r="D14" s="53"/>
      <c r="E14" s="53"/>
      <c r="F14" s="53"/>
      <c r="G14" s="53"/>
      <c r="H14" s="53"/>
      <c r="I14" s="53"/>
      <c r="J14" s="53"/>
      <c r="K14" s="53"/>
    </row>
    <row r="15" spans="1:11" ht="20.100000000000001" customHeight="1" x14ac:dyDescent="0.2">
      <c r="A15" s="48" t="s">
        <v>88</v>
      </c>
      <c r="B15" s="16" t="str">
        <f>'3.2 Activities'!$B$61:$D$61</f>
        <v>Name of the activity</v>
      </c>
      <c r="C15" s="52"/>
      <c r="D15" s="53"/>
      <c r="E15" s="53"/>
      <c r="F15" s="53"/>
      <c r="G15" s="53"/>
      <c r="H15" s="53"/>
      <c r="I15" s="53"/>
      <c r="J15" s="53"/>
      <c r="K15" s="53"/>
    </row>
    <row r="16" spans="1:11" ht="20.100000000000001" customHeight="1" x14ac:dyDescent="0.2">
      <c r="A16" s="48" t="s">
        <v>47</v>
      </c>
      <c r="B16" s="16" t="str">
        <f>'3.2 Activities'!$B$68:$D$68</f>
        <v>Name of the activity</v>
      </c>
      <c r="C16" s="52"/>
      <c r="D16" s="53"/>
      <c r="E16" s="53"/>
      <c r="F16" s="53"/>
      <c r="G16" s="53"/>
      <c r="H16" s="53"/>
      <c r="I16" s="53"/>
      <c r="J16" s="53"/>
      <c r="K16" s="53"/>
    </row>
    <row r="17" spans="1:11" ht="20.100000000000001" customHeight="1" x14ac:dyDescent="0.2">
      <c r="A17" s="48" t="s">
        <v>89</v>
      </c>
      <c r="B17" s="16" t="str">
        <f>'3.2 Activities'!$B$73:$D$73</f>
        <v>Name of the activity</v>
      </c>
      <c r="C17" s="52"/>
      <c r="D17" s="53"/>
      <c r="E17" s="53"/>
      <c r="F17" s="53"/>
      <c r="G17" s="53"/>
      <c r="H17" s="53"/>
      <c r="I17" s="53"/>
      <c r="J17" s="53"/>
      <c r="K17" s="53"/>
    </row>
    <row r="18" spans="1:11" ht="8.1" customHeight="1" x14ac:dyDescent="0.2"/>
    <row r="19" spans="1:11" ht="20.100000000000001" customHeight="1" x14ac:dyDescent="0.2">
      <c r="C19" s="76" t="s">
        <v>67</v>
      </c>
      <c r="D19" s="76"/>
      <c r="E19" s="76"/>
      <c r="F19" s="76" t="s">
        <v>68</v>
      </c>
      <c r="G19" s="76"/>
      <c r="H19" s="76"/>
      <c r="I19" s="76" t="s">
        <v>70</v>
      </c>
      <c r="J19" s="76"/>
      <c r="K19" s="76"/>
    </row>
    <row r="20" spans="1:11" ht="20.100000000000001" customHeight="1" x14ac:dyDescent="0.2">
      <c r="A20" s="48" t="s">
        <v>44</v>
      </c>
      <c r="B20" s="16" t="str">
        <f>'3.2 Activities'!$B$4:$D$4</f>
        <v>Name of the activity</v>
      </c>
      <c r="C20" s="52"/>
      <c r="D20" s="53"/>
      <c r="E20" s="53"/>
      <c r="F20" s="53"/>
      <c r="G20" s="53"/>
      <c r="H20" s="53"/>
      <c r="I20" s="53"/>
      <c r="J20" s="53"/>
      <c r="K20" s="53"/>
    </row>
    <row r="21" spans="1:11" ht="20.100000000000001" customHeight="1" x14ac:dyDescent="0.2">
      <c r="A21" s="48" t="s">
        <v>90</v>
      </c>
      <c r="B21" s="16" t="str">
        <f>'3.2 Activities'!$B$9:$D$9</f>
        <v>Name of the activity</v>
      </c>
      <c r="C21" s="52"/>
      <c r="D21" s="53"/>
      <c r="E21" s="53"/>
      <c r="F21" s="53"/>
      <c r="G21" s="53"/>
      <c r="H21" s="53"/>
      <c r="I21" s="53"/>
      <c r="J21" s="53"/>
      <c r="K21" s="53"/>
    </row>
    <row r="22" spans="1:11" ht="20.100000000000001" customHeight="1" x14ac:dyDescent="0.2">
      <c r="A22" s="48" t="s">
        <v>45</v>
      </c>
      <c r="B22" s="16" t="str">
        <f>'3.2 Activities'!$B$16:$D$16</f>
        <v>Name of the activity</v>
      </c>
      <c r="C22" s="52"/>
      <c r="D22" s="53"/>
      <c r="E22" s="53"/>
      <c r="F22" s="53"/>
      <c r="G22" s="53"/>
      <c r="H22" s="53"/>
      <c r="I22" s="53"/>
      <c r="J22" s="53"/>
      <c r="K22" s="53"/>
    </row>
    <row r="23" spans="1:11" ht="20.100000000000001" customHeight="1" x14ac:dyDescent="0.2">
      <c r="A23" s="48" t="s">
        <v>75</v>
      </c>
      <c r="B23" s="16" t="str">
        <f>'3.2 Activities'!$B$21:$D$21</f>
        <v>Name of the activity</v>
      </c>
      <c r="C23" s="52"/>
      <c r="D23" s="53"/>
      <c r="E23" s="53"/>
      <c r="F23" s="53"/>
      <c r="G23" s="53"/>
      <c r="H23" s="53"/>
      <c r="I23" s="53"/>
      <c r="J23" s="53"/>
      <c r="K23" s="53"/>
    </row>
    <row r="24" spans="1:11" ht="20.100000000000001" customHeight="1" x14ac:dyDescent="0.2">
      <c r="A24" s="48" t="s">
        <v>76</v>
      </c>
      <c r="B24" s="16" t="str">
        <f>'3.2 Activities'!$B$26:$D$26</f>
        <v>Name of the activity</v>
      </c>
      <c r="C24" s="52"/>
      <c r="D24" s="53"/>
      <c r="E24" s="53"/>
      <c r="F24" s="53"/>
      <c r="G24" s="53"/>
      <c r="H24" s="53"/>
      <c r="I24" s="53"/>
      <c r="J24" s="53"/>
      <c r="K24" s="53"/>
    </row>
    <row r="25" spans="1:11" ht="20.100000000000001" customHeight="1" x14ac:dyDescent="0.2">
      <c r="A25" s="48" t="s">
        <v>77</v>
      </c>
      <c r="B25" s="16" t="str">
        <f>'3.2 Activities'!$B$31:$D$31</f>
        <v>Name of the activity</v>
      </c>
      <c r="C25" s="52"/>
      <c r="D25" s="53"/>
      <c r="E25" s="53"/>
      <c r="F25" s="53"/>
      <c r="G25" s="53"/>
      <c r="H25" s="53"/>
      <c r="I25" s="53"/>
      <c r="J25" s="53"/>
      <c r="K25" s="53"/>
    </row>
    <row r="26" spans="1:11" ht="20.100000000000001" customHeight="1" x14ac:dyDescent="0.2">
      <c r="A26" s="48" t="s">
        <v>78</v>
      </c>
      <c r="B26" s="16" t="str">
        <f>'3.2 Activities'!$B$36:$D$36</f>
        <v>Name of the activity</v>
      </c>
      <c r="C26" s="52"/>
      <c r="D26" s="53"/>
      <c r="E26" s="53"/>
      <c r="F26" s="53"/>
      <c r="G26" s="53"/>
      <c r="H26" s="53"/>
      <c r="I26" s="53"/>
      <c r="J26" s="53"/>
      <c r="K26" s="53"/>
    </row>
    <row r="27" spans="1:11" ht="20.100000000000001" customHeight="1" x14ac:dyDescent="0.2">
      <c r="A27" s="48" t="s">
        <v>84</v>
      </c>
      <c r="B27" s="16" t="str">
        <f>'3.2 Activities'!$B$41:$D$41</f>
        <v>Name of the activity</v>
      </c>
      <c r="C27" s="52"/>
      <c r="D27" s="53"/>
      <c r="E27" s="53"/>
      <c r="F27" s="53"/>
      <c r="G27" s="53"/>
      <c r="H27" s="53"/>
      <c r="I27" s="53"/>
      <c r="J27" s="53"/>
      <c r="K27" s="53"/>
    </row>
    <row r="28" spans="1:11" ht="20.100000000000001" customHeight="1" x14ac:dyDescent="0.2">
      <c r="A28" s="48" t="s">
        <v>85</v>
      </c>
      <c r="B28" s="16" t="str">
        <f>'3.2 Activities'!$B$46:$D$46</f>
        <v>Name of the activity</v>
      </c>
      <c r="C28" s="52"/>
      <c r="D28" s="53"/>
      <c r="E28" s="53"/>
      <c r="F28" s="53"/>
      <c r="G28" s="53"/>
      <c r="H28" s="53"/>
      <c r="I28" s="53"/>
      <c r="J28" s="53"/>
      <c r="K28" s="53"/>
    </row>
    <row r="29" spans="1:11" ht="20.100000000000001" customHeight="1" x14ac:dyDescent="0.2">
      <c r="A29" s="48" t="s">
        <v>86</v>
      </c>
      <c r="B29" s="16" t="str">
        <f>'3.2 Activities'!$B$51:$D$51</f>
        <v>Name of the activity</v>
      </c>
      <c r="C29" s="52"/>
      <c r="D29" s="53"/>
      <c r="E29" s="53"/>
      <c r="F29" s="53"/>
      <c r="G29" s="53"/>
      <c r="H29" s="53"/>
      <c r="I29" s="53"/>
      <c r="J29" s="53"/>
      <c r="K29" s="53"/>
    </row>
    <row r="30" spans="1:11" ht="20.100000000000001" customHeight="1" x14ac:dyDescent="0.2">
      <c r="A30" s="48" t="s">
        <v>87</v>
      </c>
      <c r="B30" s="16" t="str">
        <f>'3.2 Activities'!$B$56:$D$56</f>
        <v>Name of the activity</v>
      </c>
      <c r="C30" s="52"/>
      <c r="D30" s="53"/>
      <c r="E30" s="53"/>
      <c r="F30" s="53"/>
      <c r="G30" s="53"/>
      <c r="H30" s="53"/>
      <c r="I30" s="53"/>
      <c r="J30" s="53"/>
      <c r="K30" s="53"/>
    </row>
    <row r="31" spans="1:11" ht="20.100000000000001" customHeight="1" x14ac:dyDescent="0.2">
      <c r="A31" s="48" t="s">
        <v>88</v>
      </c>
      <c r="B31" s="16" t="str">
        <f>'3.2 Activities'!$B$61:$D$61</f>
        <v>Name of the activity</v>
      </c>
      <c r="C31" s="52"/>
      <c r="D31" s="53"/>
      <c r="E31" s="53"/>
      <c r="F31" s="53"/>
      <c r="G31" s="53"/>
      <c r="H31" s="53"/>
      <c r="I31" s="53"/>
      <c r="J31" s="53"/>
      <c r="K31" s="53"/>
    </row>
    <row r="32" spans="1:11" ht="20.100000000000001" customHeight="1" x14ac:dyDescent="0.2">
      <c r="A32" s="48" t="s">
        <v>47</v>
      </c>
      <c r="B32" s="16" t="str">
        <f>'3.2 Activities'!$B$68:$D$68</f>
        <v>Name of the activity</v>
      </c>
      <c r="C32" s="52"/>
      <c r="D32" s="53"/>
      <c r="E32" s="53"/>
      <c r="F32" s="53"/>
      <c r="G32" s="53"/>
      <c r="H32" s="53"/>
      <c r="I32" s="53"/>
      <c r="J32" s="53"/>
      <c r="K32" s="53"/>
    </row>
    <row r="33" spans="1:11" ht="20.100000000000001" customHeight="1" x14ac:dyDescent="0.2">
      <c r="A33" s="48" t="s">
        <v>89</v>
      </c>
      <c r="B33" s="16" t="str">
        <f>'3.2 Activities'!$B$73:$D$73</f>
        <v>Name of the activity</v>
      </c>
      <c r="C33" s="52"/>
      <c r="D33" s="53"/>
      <c r="E33" s="53"/>
      <c r="F33" s="53"/>
      <c r="G33" s="53"/>
      <c r="H33" s="53"/>
      <c r="I33" s="53"/>
      <c r="J33" s="53"/>
      <c r="K33" s="53"/>
    </row>
  </sheetData>
  <sheetProtection selectLockedCells="1"/>
  <customSheetViews>
    <customSheetView guid="{9B195D69-7D5B-406D-87D2-41910A2F61D3}" showGridLines="0" fitToPage="1" topLeftCell="A13">
      <selection activeCell="G8" sqref="G8"/>
      <rowBreaks count="1" manualBreakCount="1">
        <brk id="47" max="16383" man="1"/>
      </rowBreaks>
      <colBreaks count="1" manualBreakCount="1">
        <brk id="13" max="1048575" man="1"/>
      </colBreaks>
      <pageMargins left="0.7" right="0.7" top="0.75" bottom="0.75" header="0.3" footer="0.3"/>
      <pageSetup paperSize="9" scale="85" fitToHeight="0" orientation="portrait" r:id="rId1"/>
    </customSheetView>
  </customSheetViews>
  <mergeCells count="7">
    <mergeCell ref="A1:K1"/>
    <mergeCell ref="C3:E3"/>
    <mergeCell ref="F3:H3"/>
    <mergeCell ref="I3:K3"/>
    <mergeCell ref="C19:E19"/>
    <mergeCell ref="F19:H19"/>
    <mergeCell ref="I19:K19"/>
  </mergeCells>
  <conditionalFormatting sqref="C4:K17">
    <cfRule type="notContainsBlanks" dxfId="16" priority="109">
      <formula>LEN(TRIM(C4))&gt;0</formula>
    </cfRule>
  </conditionalFormatting>
  <conditionalFormatting sqref="C20:K34">
    <cfRule type="notContainsBlanks" dxfId="15" priority="1">
      <formula>LEN(TRIM(C20))&gt;0</formula>
    </cfRule>
  </conditionalFormatting>
  <pageMargins left="0.7" right="0.7" top="0.75" bottom="0.75" header="0.3" footer="0.3"/>
  <pageSetup paperSize="9" scale="7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pageSetUpPr fitToPage="1"/>
  </sheetPr>
  <dimension ref="A1:F168"/>
  <sheetViews>
    <sheetView showGridLines="0" zoomScaleNormal="100" zoomScaleSheetLayoutView="55" workbookViewId="0">
      <selection activeCell="D7" sqref="D7"/>
    </sheetView>
  </sheetViews>
  <sheetFormatPr defaultColWidth="9" defaultRowHeight="14.25" outlineLevelRow="1" x14ac:dyDescent="0.2"/>
  <cols>
    <col min="1" max="1" width="21.375" customWidth="1"/>
    <col min="2" max="2" width="22.375" customWidth="1"/>
    <col min="3" max="4" width="8.625" customWidth="1"/>
    <col min="5" max="5" width="12.625" customWidth="1"/>
    <col min="6" max="6" width="15.625" customWidth="1"/>
  </cols>
  <sheetData>
    <row r="1" spans="1:6" ht="30" customHeight="1" x14ac:dyDescent="0.2">
      <c r="A1" s="67" t="s">
        <v>174</v>
      </c>
      <c r="B1" s="67"/>
      <c r="C1" s="67"/>
      <c r="D1" s="67"/>
      <c r="E1" s="67"/>
      <c r="F1" s="67"/>
    </row>
    <row r="2" spans="1:6" ht="6" customHeight="1" x14ac:dyDescent="0.2">
      <c r="A2" s="79"/>
      <c r="B2" s="79"/>
      <c r="C2" s="79"/>
      <c r="D2" s="79"/>
      <c r="E2" s="79"/>
      <c r="F2" s="79"/>
    </row>
    <row r="3" spans="1:6" ht="30" customHeight="1" x14ac:dyDescent="0.2">
      <c r="A3" s="18" t="s">
        <v>6</v>
      </c>
      <c r="B3" s="82" t="s">
        <v>112</v>
      </c>
      <c r="C3" s="83"/>
      <c r="D3" s="83"/>
      <c r="E3" s="83"/>
      <c r="F3" s="84"/>
    </row>
    <row r="4" spans="1:6" ht="6" customHeight="1" x14ac:dyDescent="0.2"/>
    <row r="5" spans="1:6" ht="20.100000000000001" customHeight="1" x14ac:dyDescent="0.2">
      <c r="A5" s="68" t="s">
        <v>175</v>
      </c>
      <c r="B5" s="68"/>
      <c r="C5" s="68"/>
      <c r="D5" s="25" t="s">
        <v>176</v>
      </c>
      <c r="E5" s="27"/>
      <c r="F5" s="26">
        <f>IF(D7="Flat rate C",1300,0)</f>
        <v>1300</v>
      </c>
    </row>
    <row r="6" spans="1:6" ht="6" customHeight="1" thickBot="1" x14ac:dyDescent="0.25">
      <c r="A6" s="80"/>
      <c r="B6" s="80"/>
      <c r="C6" s="80"/>
      <c r="D6" s="80"/>
      <c r="E6" s="80"/>
      <c r="F6" s="80"/>
    </row>
    <row r="7" spans="1:6" ht="20.100000000000001" customHeight="1" thickTop="1" thickBot="1" x14ac:dyDescent="0.25">
      <c r="A7" s="68" t="s">
        <v>166</v>
      </c>
      <c r="B7" s="68"/>
      <c r="C7" s="81"/>
      <c r="D7" s="34" t="s">
        <v>191</v>
      </c>
      <c r="E7" s="32">
        <f>IF(D7="Flat rate C",IF((F50+F93+F132)&gt;=1000000,5%,10%),"")</f>
        <v>0.1</v>
      </c>
      <c r="F7" s="26">
        <f>IF(D7="Flat rate B",SUM(F9,F13,F17,F21,F25,F29,F33,F37,F41),IF(AND(E7=10%,(F50+F93+F132)*E7&gt;50000),50000,IF((F50+F93+F132)*E7&gt;75000,75000,(F50+F93+F132)*E7)))</f>
        <v>0</v>
      </c>
    </row>
    <row r="8" spans="1:6" s="6" customFormat="1" ht="24.95" customHeight="1" thickTop="1" x14ac:dyDescent="0.2">
      <c r="A8" s="8" t="s">
        <v>26</v>
      </c>
      <c r="B8" s="5" t="s">
        <v>21</v>
      </c>
      <c r="C8" s="5" t="s">
        <v>22</v>
      </c>
      <c r="D8" s="33" t="s">
        <v>25</v>
      </c>
      <c r="E8" s="7" t="s">
        <v>23</v>
      </c>
      <c r="F8" s="5"/>
    </row>
    <row r="9" spans="1:6" s="4" customFormat="1" ht="14.1" customHeight="1" collapsed="1" x14ac:dyDescent="0.2">
      <c r="A9" s="35"/>
      <c r="B9" s="35"/>
      <c r="C9" s="36"/>
      <c r="D9" s="36"/>
      <c r="E9" s="37"/>
      <c r="F9" s="28">
        <f>TRUNC(D9*E9,2)</f>
        <v>0</v>
      </c>
    </row>
    <row r="10" spans="1:6" s="6" customFormat="1" ht="12.75" hidden="1" customHeight="1" outlineLevel="1" x14ac:dyDescent="0.2">
      <c r="A10" s="73" t="s">
        <v>106</v>
      </c>
      <c r="B10" s="73"/>
      <c r="C10" s="73"/>
      <c r="D10" s="73"/>
      <c r="E10" s="73"/>
      <c r="F10" s="73"/>
    </row>
    <row r="11" spans="1:6" s="6" customFormat="1" ht="20.100000000000001" hidden="1" customHeight="1" outlineLevel="1" x14ac:dyDescent="0.2">
      <c r="A11" s="77"/>
      <c r="B11" s="77"/>
      <c r="C11" s="77"/>
      <c r="D11" s="77"/>
      <c r="E11" s="77"/>
      <c r="F11" s="77"/>
    </row>
    <row r="12" spans="1:6" ht="8.1" hidden="1" customHeight="1" outlineLevel="1" x14ac:dyDescent="0.2">
      <c r="A12" s="6"/>
      <c r="B12" s="6"/>
      <c r="C12" s="6"/>
      <c r="D12" s="6"/>
      <c r="E12" s="6"/>
      <c r="F12" s="6"/>
    </row>
    <row r="13" spans="1:6" s="4" customFormat="1" ht="14.1" customHeight="1" collapsed="1" x14ac:dyDescent="0.2">
      <c r="A13" s="35"/>
      <c r="B13" s="35"/>
      <c r="C13" s="36"/>
      <c r="D13" s="36"/>
      <c r="E13" s="37"/>
      <c r="F13" s="28">
        <f>TRUNC(D13*E13,2)</f>
        <v>0</v>
      </c>
    </row>
    <row r="14" spans="1:6" s="6" customFormat="1" ht="12.75" hidden="1" customHeight="1" outlineLevel="1" x14ac:dyDescent="0.2">
      <c r="A14" s="73" t="s">
        <v>106</v>
      </c>
      <c r="B14" s="73"/>
      <c r="C14" s="73"/>
      <c r="D14" s="73"/>
      <c r="E14" s="73"/>
      <c r="F14" s="73"/>
    </row>
    <row r="15" spans="1:6" s="6" customFormat="1" ht="20.100000000000001" hidden="1" customHeight="1" outlineLevel="1" x14ac:dyDescent="0.2">
      <c r="A15" s="77"/>
      <c r="B15" s="77"/>
      <c r="C15" s="77"/>
      <c r="D15" s="77"/>
      <c r="E15" s="77"/>
      <c r="F15" s="77"/>
    </row>
    <row r="16" spans="1:6" ht="8.1" hidden="1" customHeight="1" outlineLevel="1" x14ac:dyDescent="0.2">
      <c r="A16" s="6"/>
      <c r="B16" s="6"/>
      <c r="C16" s="6"/>
      <c r="D16" s="6"/>
      <c r="E16" s="6"/>
      <c r="F16" s="6"/>
    </row>
    <row r="17" spans="1:6" s="4" customFormat="1" ht="14.1" customHeight="1" collapsed="1" x14ac:dyDescent="0.2">
      <c r="A17" s="35"/>
      <c r="B17" s="35"/>
      <c r="C17" s="36"/>
      <c r="D17" s="36"/>
      <c r="E17" s="37"/>
      <c r="F17" s="28">
        <f>TRUNC(D17*E17,2)</f>
        <v>0</v>
      </c>
    </row>
    <row r="18" spans="1:6" s="6" customFormat="1" ht="12.75" hidden="1" customHeight="1" outlineLevel="1" x14ac:dyDescent="0.2">
      <c r="A18" s="73" t="s">
        <v>106</v>
      </c>
      <c r="B18" s="73"/>
      <c r="C18" s="73"/>
      <c r="D18" s="73"/>
      <c r="E18" s="73"/>
      <c r="F18" s="73"/>
    </row>
    <row r="19" spans="1:6" s="6" customFormat="1" ht="20.100000000000001" hidden="1" customHeight="1" outlineLevel="1" x14ac:dyDescent="0.2">
      <c r="A19" s="77"/>
      <c r="B19" s="77"/>
      <c r="C19" s="77"/>
      <c r="D19" s="77"/>
      <c r="E19" s="77"/>
      <c r="F19" s="77"/>
    </row>
    <row r="20" spans="1:6" ht="8.1" hidden="1" customHeight="1" outlineLevel="1" x14ac:dyDescent="0.2">
      <c r="A20" s="6"/>
      <c r="B20" s="6"/>
      <c r="C20" s="6"/>
      <c r="D20" s="6"/>
      <c r="E20" s="6"/>
      <c r="F20" s="6"/>
    </row>
    <row r="21" spans="1:6" s="4" customFormat="1" ht="14.1" customHeight="1" collapsed="1" x14ac:dyDescent="0.2">
      <c r="A21" s="35"/>
      <c r="B21" s="35"/>
      <c r="C21" s="36"/>
      <c r="D21" s="36"/>
      <c r="E21" s="37"/>
      <c r="F21" s="28">
        <f>TRUNC(D21*E21,2)</f>
        <v>0</v>
      </c>
    </row>
    <row r="22" spans="1:6" s="6" customFormat="1" ht="12.75" hidden="1" customHeight="1" outlineLevel="1" x14ac:dyDescent="0.2">
      <c r="A22" s="73" t="s">
        <v>106</v>
      </c>
      <c r="B22" s="73"/>
      <c r="C22" s="73"/>
      <c r="D22" s="73"/>
      <c r="E22" s="73"/>
      <c r="F22" s="73"/>
    </row>
    <row r="23" spans="1:6" s="6" customFormat="1" ht="20.100000000000001" hidden="1" customHeight="1" outlineLevel="1" x14ac:dyDescent="0.2">
      <c r="A23" s="77"/>
      <c r="B23" s="77"/>
      <c r="C23" s="77"/>
      <c r="D23" s="77"/>
      <c r="E23" s="77"/>
      <c r="F23" s="77"/>
    </row>
    <row r="24" spans="1:6" ht="8.1" hidden="1" customHeight="1" outlineLevel="1" x14ac:dyDescent="0.2">
      <c r="A24" s="6"/>
      <c r="B24" s="6"/>
      <c r="C24" s="6"/>
      <c r="D24" s="6"/>
      <c r="E24" s="6"/>
      <c r="F24" s="6"/>
    </row>
    <row r="25" spans="1:6" s="4" customFormat="1" ht="14.1" customHeight="1" collapsed="1" x14ac:dyDescent="0.2">
      <c r="A25" s="35"/>
      <c r="B25" s="35"/>
      <c r="C25" s="36"/>
      <c r="D25" s="36"/>
      <c r="E25" s="37"/>
      <c r="F25" s="28">
        <f>TRUNC(D25*E25,2)</f>
        <v>0</v>
      </c>
    </row>
    <row r="26" spans="1:6" s="6" customFormat="1" ht="12.75" hidden="1" customHeight="1" outlineLevel="1" x14ac:dyDescent="0.2">
      <c r="A26" s="73" t="s">
        <v>106</v>
      </c>
      <c r="B26" s="73"/>
      <c r="C26" s="73"/>
      <c r="D26" s="73"/>
      <c r="E26" s="73"/>
      <c r="F26" s="73"/>
    </row>
    <row r="27" spans="1:6" s="6" customFormat="1" ht="20.100000000000001" hidden="1" customHeight="1" outlineLevel="1" x14ac:dyDescent="0.2">
      <c r="A27" s="77"/>
      <c r="B27" s="77"/>
      <c r="C27" s="77"/>
      <c r="D27" s="77"/>
      <c r="E27" s="77"/>
      <c r="F27" s="77"/>
    </row>
    <row r="28" spans="1:6" ht="8.1" hidden="1" customHeight="1" outlineLevel="1" x14ac:dyDescent="0.2">
      <c r="A28" s="6"/>
      <c r="B28" s="6"/>
      <c r="C28" s="6"/>
      <c r="D28" s="6"/>
      <c r="E28" s="6"/>
      <c r="F28" s="6"/>
    </row>
    <row r="29" spans="1:6" s="4" customFormat="1" ht="14.1" customHeight="1" collapsed="1" x14ac:dyDescent="0.2">
      <c r="A29" s="35"/>
      <c r="B29" s="35"/>
      <c r="C29" s="36"/>
      <c r="D29" s="36"/>
      <c r="E29" s="37"/>
      <c r="F29" s="28">
        <f>TRUNC(D29*E29,2)</f>
        <v>0</v>
      </c>
    </row>
    <row r="30" spans="1:6" s="6" customFormat="1" ht="12.75" hidden="1" customHeight="1" outlineLevel="1" x14ac:dyDescent="0.2">
      <c r="A30" s="73" t="s">
        <v>106</v>
      </c>
      <c r="B30" s="73"/>
      <c r="C30" s="73"/>
      <c r="D30" s="73"/>
      <c r="E30" s="73"/>
      <c r="F30" s="73"/>
    </row>
    <row r="31" spans="1:6" s="6" customFormat="1" ht="20.100000000000001" hidden="1" customHeight="1" outlineLevel="1" x14ac:dyDescent="0.2">
      <c r="A31" s="77"/>
      <c r="B31" s="77"/>
      <c r="C31" s="77"/>
      <c r="D31" s="77"/>
      <c r="E31" s="77"/>
      <c r="F31" s="77"/>
    </row>
    <row r="32" spans="1:6" ht="8.1" hidden="1" customHeight="1" outlineLevel="1" x14ac:dyDescent="0.2">
      <c r="A32" s="6"/>
      <c r="B32" s="6"/>
      <c r="C32" s="6"/>
      <c r="D32" s="6"/>
      <c r="E32" s="6"/>
      <c r="F32" s="6"/>
    </row>
    <row r="33" spans="1:6" s="4" customFormat="1" ht="14.1" customHeight="1" collapsed="1" x14ac:dyDescent="0.2">
      <c r="A33" s="35"/>
      <c r="B33" s="35"/>
      <c r="C33" s="36"/>
      <c r="D33" s="36"/>
      <c r="E33" s="37"/>
      <c r="F33" s="28">
        <f>TRUNC(D33*E33,2)</f>
        <v>0</v>
      </c>
    </row>
    <row r="34" spans="1:6" s="6" customFormat="1" ht="12.75" hidden="1" customHeight="1" outlineLevel="1" x14ac:dyDescent="0.2">
      <c r="A34" s="73" t="s">
        <v>106</v>
      </c>
      <c r="B34" s="73"/>
      <c r="C34" s="73"/>
      <c r="D34" s="73"/>
      <c r="E34" s="73"/>
      <c r="F34" s="73"/>
    </row>
    <row r="35" spans="1:6" s="6" customFormat="1" ht="20.100000000000001" hidden="1" customHeight="1" outlineLevel="1" x14ac:dyDescent="0.2">
      <c r="A35" s="77"/>
      <c r="B35" s="77"/>
      <c r="C35" s="77"/>
      <c r="D35" s="77"/>
      <c r="E35" s="77"/>
      <c r="F35" s="77"/>
    </row>
    <row r="36" spans="1:6" ht="8.1" hidden="1" customHeight="1" outlineLevel="1" x14ac:dyDescent="0.2">
      <c r="A36" s="6"/>
      <c r="B36" s="6"/>
      <c r="C36" s="6"/>
      <c r="D36" s="6"/>
      <c r="E36" s="6"/>
      <c r="F36" s="6"/>
    </row>
    <row r="37" spans="1:6" s="4" customFormat="1" ht="14.1" customHeight="1" collapsed="1" x14ac:dyDescent="0.2">
      <c r="A37" s="35"/>
      <c r="B37" s="35"/>
      <c r="C37" s="36"/>
      <c r="D37" s="36"/>
      <c r="E37" s="37"/>
      <c r="F37" s="28">
        <f>TRUNC(D37*E37,2)</f>
        <v>0</v>
      </c>
    </row>
    <row r="38" spans="1:6" s="6" customFormat="1" ht="12.75" hidden="1" customHeight="1" outlineLevel="1" x14ac:dyDescent="0.2">
      <c r="A38" s="73" t="s">
        <v>106</v>
      </c>
      <c r="B38" s="73"/>
      <c r="C38" s="73"/>
      <c r="D38" s="73"/>
      <c r="E38" s="73"/>
      <c r="F38" s="73"/>
    </row>
    <row r="39" spans="1:6" s="6" customFormat="1" ht="20.100000000000001" hidden="1" customHeight="1" outlineLevel="1" x14ac:dyDescent="0.2">
      <c r="A39" s="77"/>
      <c r="B39" s="77"/>
      <c r="C39" s="77"/>
      <c r="D39" s="77"/>
      <c r="E39" s="77"/>
      <c r="F39" s="77"/>
    </row>
    <row r="40" spans="1:6" ht="8.1" hidden="1" customHeight="1" outlineLevel="1" x14ac:dyDescent="0.2">
      <c r="A40" s="6"/>
      <c r="B40" s="6"/>
      <c r="C40" s="6"/>
      <c r="D40" s="6"/>
      <c r="E40" s="6"/>
      <c r="F40" s="6"/>
    </row>
    <row r="41" spans="1:6" s="4" customFormat="1" ht="14.1" customHeight="1" collapsed="1" x14ac:dyDescent="0.2">
      <c r="A41" s="35"/>
      <c r="B41" s="35"/>
      <c r="C41" s="36"/>
      <c r="D41" s="36"/>
      <c r="E41" s="37"/>
      <c r="F41" s="28">
        <f>TRUNC(D41*E41,2)</f>
        <v>0</v>
      </c>
    </row>
    <row r="42" spans="1:6" s="6" customFormat="1" ht="12.75" hidden="1" customHeight="1" outlineLevel="1" x14ac:dyDescent="0.2">
      <c r="A42" s="73" t="s">
        <v>106</v>
      </c>
      <c r="B42" s="73"/>
      <c r="C42" s="73"/>
      <c r="D42" s="73"/>
      <c r="E42" s="73"/>
      <c r="F42" s="73"/>
    </row>
    <row r="43" spans="1:6" s="6" customFormat="1" ht="20.100000000000001" hidden="1" customHeight="1" outlineLevel="1" x14ac:dyDescent="0.2">
      <c r="A43" s="78"/>
      <c r="B43" s="78"/>
      <c r="C43" s="78"/>
      <c r="D43" s="78"/>
      <c r="E43" s="78"/>
      <c r="F43" s="78"/>
    </row>
    <row r="44" spans="1:6" ht="8.1" hidden="1" customHeight="1" outlineLevel="1" x14ac:dyDescent="0.2"/>
    <row r="45" spans="1:6" ht="6" customHeight="1" x14ac:dyDescent="0.2"/>
    <row r="46" spans="1:6" ht="20.100000000000001" customHeight="1" x14ac:dyDescent="0.2">
      <c r="A46" s="68" t="s">
        <v>167</v>
      </c>
      <c r="B46" s="68"/>
      <c r="C46" s="68"/>
      <c r="D46" s="25" t="s">
        <v>28</v>
      </c>
      <c r="E46" s="27">
        <f>IF($D$7="Flat rate B",0%,15%)</f>
        <v>0.15</v>
      </c>
      <c r="F46" s="26">
        <f>$F$7*E46</f>
        <v>0</v>
      </c>
    </row>
    <row r="47" spans="1:6" s="6" customFormat="1" ht="6" customHeight="1" x14ac:dyDescent="0.2">
      <c r="A47"/>
      <c r="B47"/>
      <c r="C47"/>
      <c r="D47"/>
      <c r="E47"/>
      <c r="F47"/>
    </row>
    <row r="48" spans="1:6" ht="20.100000000000001" customHeight="1" x14ac:dyDescent="0.2">
      <c r="A48" s="68" t="s">
        <v>168</v>
      </c>
      <c r="B48" s="68"/>
      <c r="C48" s="68"/>
      <c r="D48" s="14" t="s">
        <v>28</v>
      </c>
      <c r="E48" s="27">
        <f>IF($D$7="Flat rate B",0%,15%)</f>
        <v>0.15</v>
      </c>
      <c r="F48" s="26">
        <f>$F$7*E48</f>
        <v>0</v>
      </c>
    </row>
    <row r="49" spans="1:6" s="6" customFormat="1" ht="6" customHeight="1" x14ac:dyDescent="0.2">
      <c r="A49"/>
      <c r="B49"/>
      <c r="C49"/>
      <c r="D49"/>
      <c r="E49"/>
      <c r="F49"/>
    </row>
    <row r="50" spans="1:6" ht="20.100000000000001" customHeight="1" x14ac:dyDescent="0.2">
      <c r="A50" s="68" t="s">
        <v>169</v>
      </c>
      <c r="B50" s="68"/>
      <c r="C50" s="68"/>
      <c r="D50" s="14" t="s">
        <v>91</v>
      </c>
      <c r="E50" s="27"/>
      <c r="F50" s="26">
        <f>SUM(F52+F61+F70+F83)</f>
        <v>0</v>
      </c>
    </row>
    <row r="51" spans="1:6" s="6" customFormat="1" ht="24.95" customHeight="1" x14ac:dyDescent="0.2">
      <c r="A51" s="8" t="s">
        <v>26</v>
      </c>
      <c r="B51" s="5" t="s">
        <v>21</v>
      </c>
      <c r="C51" s="5" t="s">
        <v>22</v>
      </c>
      <c r="D51" s="7" t="s">
        <v>25</v>
      </c>
      <c r="E51" s="7" t="s">
        <v>23</v>
      </c>
      <c r="F51" s="5"/>
    </row>
    <row r="52" spans="1:6" s="6" customFormat="1" ht="20.100000000000001" customHeight="1" x14ac:dyDescent="0.2">
      <c r="A52" s="62" t="s">
        <v>160</v>
      </c>
      <c r="B52" s="63"/>
      <c r="C52" s="63"/>
      <c r="D52" s="64"/>
      <c r="E52" s="64"/>
      <c r="F52" s="65">
        <f>SUM(F53,F57)</f>
        <v>0</v>
      </c>
    </row>
    <row r="53" spans="1:6" s="4" customFormat="1" ht="14.1" customHeight="1" collapsed="1" x14ac:dyDescent="0.2">
      <c r="A53" s="35"/>
      <c r="B53" s="35"/>
      <c r="C53" s="36"/>
      <c r="D53" s="36"/>
      <c r="E53" s="37"/>
      <c r="F53" s="28">
        <f>TRUNC(D53*E53,2)</f>
        <v>0</v>
      </c>
    </row>
    <row r="54" spans="1:6" s="6" customFormat="1" ht="12.75" hidden="1" customHeight="1" outlineLevel="1" x14ac:dyDescent="0.2">
      <c r="A54" s="73" t="s">
        <v>106</v>
      </c>
      <c r="B54" s="73"/>
      <c r="C54" s="73"/>
      <c r="D54" s="73"/>
      <c r="E54" s="73"/>
      <c r="F54" s="73"/>
    </row>
    <row r="55" spans="1:6" s="6" customFormat="1" ht="20.100000000000001" hidden="1" customHeight="1" outlineLevel="1" x14ac:dyDescent="0.2">
      <c r="A55" s="77"/>
      <c r="B55" s="77"/>
      <c r="C55" s="77"/>
      <c r="D55" s="77"/>
      <c r="E55" s="77"/>
      <c r="F55" s="77"/>
    </row>
    <row r="56" spans="1:6" ht="8.1" hidden="1" customHeight="1" outlineLevel="1" x14ac:dyDescent="0.2">
      <c r="A56" s="6"/>
      <c r="B56" s="6"/>
      <c r="C56" s="6"/>
      <c r="D56" s="6"/>
      <c r="E56" s="6"/>
      <c r="F56" s="6"/>
    </row>
    <row r="57" spans="1:6" s="4" customFormat="1" ht="14.1" customHeight="1" collapsed="1" x14ac:dyDescent="0.2">
      <c r="A57" s="35"/>
      <c r="B57" s="35"/>
      <c r="C57" s="36"/>
      <c r="D57" s="36"/>
      <c r="E57" s="37"/>
      <c r="F57" s="28">
        <f>TRUNC(D57*E57,2)</f>
        <v>0</v>
      </c>
    </row>
    <row r="58" spans="1:6" s="6" customFormat="1" ht="12.75" hidden="1" customHeight="1" outlineLevel="1" x14ac:dyDescent="0.2">
      <c r="A58" s="73" t="s">
        <v>106</v>
      </c>
      <c r="B58" s="73"/>
      <c r="C58" s="73"/>
      <c r="D58" s="73"/>
      <c r="E58" s="73"/>
      <c r="F58" s="73"/>
    </row>
    <row r="59" spans="1:6" s="6" customFormat="1" ht="20.100000000000001" hidden="1" customHeight="1" outlineLevel="1" x14ac:dyDescent="0.2">
      <c r="A59" s="77"/>
      <c r="B59" s="77"/>
      <c r="C59" s="77"/>
      <c r="D59" s="77"/>
      <c r="E59" s="77"/>
      <c r="F59" s="77"/>
    </row>
    <row r="60" spans="1:6" ht="8.1" hidden="1" customHeight="1" outlineLevel="1" x14ac:dyDescent="0.2">
      <c r="A60" s="6"/>
      <c r="B60" s="6"/>
      <c r="C60" s="6"/>
      <c r="D60" s="6"/>
      <c r="E60" s="6"/>
      <c r="F60" s="6"/>
    </row>
    <row r="61" spans="1:6" s="6" customFormat="1" ht="20.100000000000001" customHeight="1" x14ac:dyDescent="0.2">
      <c r="A61" s="62" t="s">
        <v>161</v>
      </c>
      <c r="B61" s="63"/>
      <c r="C61" s="63"/>
      <c r="D61" s="64"/>
      <c r="E61" s="64"/>
      <c r="F61" s="65">
        <f>SUM(F62,F66)</f>
        <v>0</v>
      </c>
    </row>
    <row r="62" spans="1:6" s="4" customFormat="1" ht="14.1" customHeight="1" collapsed="1" x14ac:dyDescent="0.2">
      <c r="A62" s="35"/>
      <c r="B62" s="35"/>
      <c r="C62" s="36"/>
      <c r="D62" s="36"/>
      <c r="E62" s="37"/>
      <c r="F62" s="28">
        <f>TRUNC(D62*E62,2)</f>
        <v>0</v>
      </c>
    </row>
    <row r="63" spans="1:6" s="6" customFormat="1" ht="12.75" hidden="1" customHeight="1" outlineLevel="1" x14ac:dyDescent="0.2">
      <c r="A63" s="73" t="s">
        <v>106</v>
      </c>
      <c r="B63" s="73"/>
      <c r="C63" s="73"/>
      <c r="D63" s="73"/>
      <c r="E63" s="73"/>
      <c r="F63" s="73"/>
    </row>
    <row r="64" spans="1:6" s="6" customFormat="1" ht="20.100000000000001" hidden="1" customHeight="1" outlineLevel="1" x14ac:dyDescent="0.2">
      <c r="A64" s="77"/>
      <c r="B64" s="77"/>
      <c r="C64" s="77"/>
      <c r="D64" s="77"/>
      <c r="E64" s="77"/>
      <c r="F64" s="77"/>
    </row>
    <row r="65" spans="1:6" ht="8.1" hidden="1" customHeight="1" outlineLevel="1" x14ac:dyDescent="0.2">
      <c r="A65" s="6"/>
      <c r="B65" s="6"/>
      <c r="C65" s="6"/>
      <c r="D65" s="6"/>
      <c r="E65" s="6"/>
      <c r="F65" s="6"/>
    </row>
    <row r="66" spans="1:6" s="4" customFormat="1" ht="14.1" customHeight="1" collapsed="1" x14ac:dyDescent="0.2">
      <c r="A66" s="35"/>
      <c r="B66" s="35"/>
      <c r="C66" s="36"/>
      <c r="D66" s="36"/>
      <c r="E66" s="37"/>
      <c r="F66" s="28">
        <f>TRUNC(D66*E66,2)</f>
        <v>0</v>
      </c>
    </row>
    <row r="67" spans="1:6" s="6" customFormat="1" ht="12.75" hidden="1" customHeight="1" outlineLevel="1" x14ac:dyDescent="0.2">
      <c r="A67" s="73" t="s">
        <v>106</v>
      </c>
      <c r="B67" s="73"/>
      <c r="C67" s="73"/>
      <c r="D67" s="73"/>
      <c r="E67" s="73"/>
      <c r="F67" s="73"/>
    </row>
    <row r="68" spans="1:6" s="6" customFormat="1" ht="20.100000000000001" hidden="1" customHeight="1" outlineLevel="1" x14ac:dyDescent="0.2">
      <c r="A68" s="77"/>
      <c r="B68" s="77"/>
      <c r="C68" s="77"/>
      <c r="D68" s="77"/>
      <c r="E68" s="77"/>
      <c r="F68" s="77"/>
    </row>
    <row r="69" spans="1:6" ht="8.1" hidden="1" customHeight="1" outlineLevel="1" x14ac:dyDescent="0.2">
      <c r="A69" s="6"/>
      <c r="B69" s="6"/>
      <c r="C69" s="6"/>
      <c r="D69" s="6"/>
      <c r="E69" s="6"/>
      <c r="F69" s="6"/>
    </row>
    <row r="70" spans="1:6" s="6" customFormat="1" ht="20.100000000000001" customHeight="1" x14ac:dyDescent="0.2">
      <c r="A70" s="62" t="s">
        <v>162</v>
      </c>
      <c r="B70" s="63"/>
      <c r="C70" s="63"/>
      <c r="D70" s="64"/>
      <c r="E70" s="64"/>
      <c r="F70" s="65">
        <f>SUM(F71,F75)</f>
        <v>0</v>
      </c>
    </row>
    <row r="71" spans="1:6" s="4" customFormat="1" ht="14.1" customHeight="1" collapsed="1" x14ac:dyDescent="0.2">
      <c r="A71" s="35"/>
      <c r="B71" s="35"/>
      <c r="C71" s="36"/>
      <c r="D71" s="36"/>
      <c r="E71" s="37"/>
      <c r="F71" s="28">
        <f>TRUNC(D71*E71,2)</f>
        <v>0</v>
      </c>
    </row>
    <row r="72" spans="1:6" s="6" customFormat="1" ht="12.75" hidden="1" customHeight="1" outlineLevel="1" x14ac:dyDescent="0.2">
      <c r="A72" s="73" t="s">
        <v>106</v>
      </c>
      <c r="B72" s="73"/>
      <c r="C72" s="73"/>
      <c r="D72" s="73"/>
      <c r="E72" s="73"/>
      <c r="F72" s="73"/>
    </row>
    <row r="73" spans="1:6" s="6" customFormat="1" ht="20.100000000000001" hidden="1" customHeight="1" outlineLevel="1" x14ac:dyDescent="0.2">
      <c r="A73" s="77"/>
      <c r="B73" s="77"/>
      <c r="C73" s="77"/>
      <c r="D73" s="77"/>
      <c r="E73" s="77"/>
      <c r="F73" s="77"/>
    </row>
    <row r="74" spans="1:6" ht="8.1" hidden="1" customHeight="1" outlineLevel="1" x14ac:dyDescent="0.2">
      <c r="A74" s="6"/>
      <c r="B74" s="6"/>
      <c r="C74" s="6"/>
      <c r="D74" s="6"/>
      <c r="E74" s="6"/>
      <c r="F74" s="6"/>
    </row>
    <row r="75" spans="1:6" s="4" customFormat="1" ht="14.1" customHeight="1" collapsed="1" x14ac:dyDescent="0.2">
      <c r="A75" s="35"/>
      <c r="B75" s="35"/>
      <c r="C75" s="36"/>
      <c r="D75" s="36"/>
      <c r="E75" s="37"/>
      <c r="F75" s="28">
        <f>TRUNC(D75*E75,2)</f>
        <v>0</v>
      </c>
    </row>
    <row r="76" spans="1:6" s="6" customFormat="1" ht="12.75" hidden="1" customHeight="1" outlineLevel="1" x14ac:dyDescent="0.2">
      <c r="A76" s="73" t="s">
        <v>106</v>
      </c>
      <c r="B76" s="73"/>
      <c r="C76" s="73"/>
      <c r="D76" s="73"/>
      <c r="E76" s="73"/>
      <c r="F76" s="73"/>
    </row>
    <row r="77" spans="1:6" s="6" customFormat="1" ht="20.100000000000001" hidden="1" customHeight="1" outlineLevel="1" x14ac:dyDescent="0.2">
      <c r="A77" s="77"/>
      <c r="B77" s="77"/>
      <c r="C77" s="77"/>
      <c r="D77" s="77"/>
      <c r="E77" s="77"/>
      <c r="F77" s="77"/>
    </row>
    <row r="78" spans="1:6" ht="8.1" hidden="1" customHeight="1" outlineLevel="1" x14ac:dyDescent="0.2">
      <c r="A78" s="6"/>
      <c r="B78" s="6"/>
      <c r="C78" s="6"/>
      <c r="D78" s="6"/>
      <c r="E78" s="6"/>
      <c r="F78" s="6"/>
    </row>
    <row r="79" spans="1:6" s="4" customFormat="1" ht="14.1" customHeight="1" collapsed="1" x14ac:dyDescent="0.2">
      <c r="A79" s="35"/>
      <c r="B79" s="35"/>
      <c r="C79" s="36"/>
      <c r="D79" s="36"/>
      <c r="E79" s="37"/>
      <c r="F79" s="28">
        <f>TRUNC(D79*E79,2)</f>
        <v>0</v>
      </c>
    </row>
    <row r="80" spans="1:6" s="6" customFormat="1" ht="12.75" hidden="1" customHeight="1" outlineLevel="1" x14ac:dyDescent="0.2">
      <c r="A80" s="73" t="s">
        <v>106</v>
      </c>
      <c r="B80" s="73"/>
      <c r="C80" s="73"/>
      <c r="D80" s="73"/>
      <c r="E80" s="73"/>
      <c r="F80" s="73"/>
    </row>
    <row r="81" spans="1:6" s="6" customFormat="1" ht="20.100000000000001" hidden="1" customHeight="1" outlineLevel="1" x14ac:dyDescent="0.2">
      <c r="A81" s="77"/>
      <c r="B81" s="77"/>
      <c r="C81" s="77"/>
      <c r="D81" s="77"/>
      <c r="E81" s="77"/>
      <c r="F81" s="77"/>
    </row>
    <row r="82" spans="1:6" ht="8.1" hidden="1" customHeight="1" outlineLevel="1" x14ac:dyDescent="0.2">
      <c r="A82" s="6"/>
      <c r="B82" s="6"/>
      <c r="C82" s="6"/>
      <c r="D82" s="6"/>
      <c r="E82" s="6"/>
      <c r="F82" s="6"/>
    </row>
    <row r="83" spans="1:6" s="6" customFormat="1" ht="20.100000000000001" customHeight="1" x14ac:dyDescent="0.2">
      <c r="A83" s="62" t="s">
        <v>165</v>
      </c>
      <c r="B83" s="63"/>
      <c r="C83" s="63"/>
      <c r="D83" s="64"/>
      <c r="E83" s="64"/>
      <c r="F83" s="65">
        <f>SUM(F84,F88)</f>
        <v>0</v>
      </c>
    </row>
    <row r="84" spans="1:6" s="4" customFormat="1" ht="14.1" customHeight="1" collapsed="1" x14ac:dyDescent="0.2">
      <c r="A84" s="35"/>
      <c r="B84" s="35"/>
      <c r="C84" s="36"/>
      <c r="D84" s="36"/>
      <c r="E84" s="37"/>
      <c r="F84" s="28">
        <f>TRUNC(D84*E84,2)</f>
        <v>0</v>
      </c>
    </row>
    <row r="85" spans="1:6" s="6" customFormat="1" ht="12.75" hidden="1" customHeight="1" outlineLevel="1" x14ac:dyDescent="0.2">
      <c r="A85" s="73" t="s">
        <v>106</v>
      </c>
      <c r="B85" s="73"/>
      <c r="C85" s="73"/>
      <c r="D85" s="73"/>
      <c r="E85" s="73"/>
      <c r="F85" s="73"/>
    </row>
    <row r="86" spans="1:6" s="6" customFormat="1" ht="20.100000000000001" hidden="1" customHeight="1" outlineLevel="1" x14ac:dyDescent="0.2">
      <c r="A86" s="77"/>
      <c r="B86" s="77"/>
      <c r="C86" s="77"/>
      <c r="D86" s="77"/>
      <c r="E86" s="77"/>
      <c r="F86" s="77"/>
    </row>
    <row r="87" spans="1:6" ht="8.1" hidden="1" customHeight="1" outlineLevel="1" x14ac:dyDescent="0.2">
      <c r="A87" s="6"/>
      <c r="B87" s="6"/>
      <c r="C87" s="6"/>
      <c r="D87" s="6"/>
      <c r="E87" s="6"/>
      <c r="F87" s="6"/>
    </row>
    <row r="88" spans="1:6" s="4" customFormat="1" ht="14.1" customHeight="1" collapsed="1" x14ac:dyDescent="0.2">
      <c r="A88" s="35"/>
      <c r="B88" s="35"/>
      <c r="C88" s="36"/>
      <c r="D88" s="36"/>
      <c r="E88" s="37"/>
      <c r="F88" s="28">
        <f>TRUNC(D88*E88,2)</f>
        <v>0</v>
      </c>
    </row>
    <row r="89" spans="1:6" s="6" customFormat="1" ht="12.75" hidden="1" customHeight="1" outlineLevel="1" x14ac:dyDescent="0.2">
      <c r="A89" s="73" t="s">
        <v>106</v>
      </c>
      <c r="B89" s="73"/>
      <c r="C89" s="73"/>
      <c r="D89" s="73"/>
      <c r="E89" s="73"/>
      <c r="F89" s="73"/>
    </row>
    <row r="90" spans="1:6" s="6" customFormat="1" ht="20.100000000000001" hidden="1" customHeight="1" outlineLevel="1" x14ac:dyDescent="0.2">
      <c r="A90" s="78"/>
      <c r="B90" s="78"/>
      <c r="C90" s="78"/>
      <c r="D90" s="78"/>
      <c r="E90" s="78"/>
      <c r="F90" s="78"/>
    </row>
    <row r="91" spans="1:6" ht="8.1" hidden="1" customHeight="1" outlineLevel="1" x14ac:dyDescent="0.2"/>
    <row r="92" spans="1:6" ht="6" customHeight="1" x14ac:dyDescent="0.2"/>
    <row r="93" spans="1:6" ht="20.100000000000001" customHeight="1" x14ac:dyDescent="0.2">
      <c r="A93" s="13" t="s">
        <v>170</v>
      </c>
      <c r="B93" s="13"/>
      <c r="C93" s="13"/>
      <c r="D93" s="14" t="s">
        <v>91</v>
      </c>
      <c r="E93" s="27"/>
      <c r="F93" s="26">
        <f>SUM(F95,F99,F103,F107,F111,F115,F119,F123,F127)</f>
        <v>0</v>
      </c>
    </row>
    <row r="94" spans="1:6" s="6" customFormat="1" ht="24.95" customHeight="1" x14ac:dyDescent="0.2">
      <c r="A94" s="8" t="s">
        <v>26</v>
      </c>
      <c r="B94" s="5" t="s">
        <v>21</v>
      </c>
      <c r="C94" s="5" t="s">
        <v>22</v>
      </c>
      <c r="D94" s="7" t="s">
        <v>25</v>
      </c>
      <c r="E94" s="7" t="s">
        <v>23</v>
      </c>
      <c r="F94" s="5" t="s">
        <v>33</v>
      </c>
    </row>
    <row r="95" spans="1:6" s="4" customFormat="1" ht="14.1" customHeight="1" collapsed="1" x14ac:dyDescent="0.2">
      <c r="A95" s="35"/>
      <c r="B95" s="35"/>
      <c r="C95" s="36"/>
      <c r="D95" s="36"/>
      <c r="E95" s="37"/>
      <c r="F95" s="28">
        <f>TRUNC(D95*E95,2)</f>
        <v>0</v>
      </c>
    </row>
    <row r="96" spans="1:6" s="6" customFormat="1" ht="12.75" hidden="1" customHeight="1" outlineLevel="1" x14ac:dyDescent="0.2">
      <c r="A96" s="73" t="s">
        <v>106</v>
      </c>
      <c r="B96" s="73"/>
      <c r="C96" s="73"/>
      <c r="D96" s="73"/>
      <c r="E96" s="73"/>
      <c r="F96" s="73"/>
    </row>
    <row r="97" spans="1:6" s="6" customFormat="1" ht="20.100000000000001" hidden="1" customHeight="1" outlineLevel="1" x14ac:dyDescent="0.2">
      <c r="A97" s="77"/>
      <c r="B97" s="77"/>
      <c r="C97" s="77"/>
      <c r="D97" s="77"/>
      <c r="E97" s="77"/>
      <c r="F97" s="77"/>
    </row>
    <row r="98" spans="1:6" ht="8.1" hidden="1" customHeight="1" outlineLevel="1" x14ac:dyDescent="0.2">
      <c r="A98" s="6"/>
      <c r="B98" s="6"/>
      <c r="C98" s="6"/>
      <c r="D98" s="6"/>
      <c r="E98" s="6"/>
      <c r="F98" s="6"/>
    </row>
    <row r="99" spans="1:6" s="4" customFormat="1" ht="14.1" customHeight="1" collapsed="1" x14ac:dyDescent="0.2">
      <c r="A99" s="35"/>
      <c r="B99" s="35"/>
      <c r="C99" s="36"/>
      <c r="D99" s="36"/>
      <c r="E99" s="37"/>
      <c r="F99" s="28">
        <f>TRUNC(D99*E99,2)</f>
        <v>0</v>
      </c>
    </row>
    <row r="100" spans="1:6" s="6" customFormat="1" ht="12.75" hidden="1" customHeight="1" outlineLevel="1" x14ac:dyDescent="0.2">
      <c r="A100" s="73" t="s">
        <v>106</v>
      </c>
      <c r="B100" s="73"/>
      <c r="C100" s="73"/>
      <c r="D100" s="73"/>
      <c r="E100" s="73"/>
      <c r="F100" s="73"/>
    </row>
    <row r="101" spans="1:6" s="6" customFormat="1" ht="20.100000000000001" hidden="1" customHeight="1" outlineLevel="1" x14ac:dyDescent="0.2">
      <c r="A101" s="77"/>
      <c r="B101" s="77"/>
      <c r="C101" s="77"/>
      <c r="D101" s="77"/>
      <c r="E101" s="77"/>
      <c r="F101" s="77"/>
    </row>
    <row r="102" spans="1:6" ht="8.1" hidden="1" customHeight="1" outlineLevel="1" x14ac:dyDescent="0.2">
      <c r="A102" s="6"/>
      <c r="B102" s="6"/>
      <c r="C102" s="6"/>
      <c r="D102" s="6"/>
      <c r="E102" s="6"/>
      <c r="F102" s="6"/>
    </row>
    <row r="103" spans="1:6" s="4" customFormat="1" ht="14.1" customHeight="1" collapsed="1" x14ac:dyDescent="0.2">
      <c r="A103" s="35"/>
      <c r="B103" s="35"/>
      <c r="C103" s="36"/>
      <c r="D103" s="36"/>
      <c r="E103" s="37"/>
      <c r="F103" s="28">
        <f>TRUNC(D103*E103,2)</f>
        <v>0</v>
      </c>
    </row>
    <row r="104" spans="1:6" s="6" customFormat="1" ht="12.75" hidden="1" customHeight="1" outlineLevel="1" x14ac:dyDescent="0.2">
      <c r="A104" s="73" t="s">
        <v>106</v>
      </c>
      <c r="B104" s="73"/>
      <c r="C104" s="73"/>
      <c r="D104" s="73"/>
      <c r="E104" s="73"/>
      <c r="F104" s="73"/>
    </row>
    <row r="105" spans="1:6" s="6" customFormat="1" ht="20.100000000000001" hidden="1" customHeight="1" outlineLevel="1" x14ac:dyDescent="0.2">
      <c r="A105" s="77"/>
      <c r="B105" s="77"/>
      <c r="C105" s="77"/>
      <c r="D105" s="77"/>
      <c r="E105" s="77"/>
      <c r="F105" s="77"/>
    </row>
    <row r="106" spans="1:6" ht="8.1" hidden="1" customHeight="1" outlineLevel="1" x14ac:dyDescent="0.2">
      <c r="A106" s="6"/>
      <c r="B106" s="6"/>
      <c r="C106" s="6"/>
      <c r="D106" s="6"/>
      <c r="E106" s="6"/>
      <c r="F106" s="6"/>
    </row>
    <row r="107" spans="1:6" s="4" customFormat="1" ht="14.1" customHeight="1" collapsed="1" x14ac:dyDescent="0.2">
      <c r="A107" s="35"/>
      <c r="B107" s="35"/>
      <c r="C107" s="36"/>
      <c r="D107" s="36"/>
      <c r="E107" s="37"/>
      <c r="F107" s="28">
        <f>TRUNC(D107*E107,2)</f>
        <v>0</v>
      </c>
    </row>
    <row r="108" spans="1:6" s="6" customFormat="1" ht="12.75" hidden="1" customHeight="1" outlineLevel="1" x14ac:dyDescent="0.2">
      <c r="A108" s="73" t="s">
        <v>106</v>
      </c>
      <c r="B108" s="73"/>
      <c r="C108" s="73"/>
      <c r="D108" s="73"/>
      <c r="E108" s="73"/>
      <c r="F108" s="73"/>
    </row>
    <row r="109" spans="1:6" s="6" customFormat="1" ht="20.100000000000001" hidden="1" customHeight="1" outlineLevel="1" x14ac:dyDescent="0.2">
      <c r="A109" s="77"/>
      <c r="B109" s="77"/>
      <c r="C109" s="77"/>
      <c r="D109" s="77"/>
      <c r="E109" s="77"/>
      <c r="F109" s="77"/>
    </row>
    <row r="110" spans="1:6" ht="8.1" hidden="1" customHeight="1" outlineLevel="1" x14ac:dyDescent="0.2">
      <c r="A110" s="6"/>
      <c r="B110" s="6"/>
      <c r="C110" s="6"/>
      <c r="D110" s="6"/>
      <c r="E110" s="6"/>
      <c r="F110" s="6"/>
    </row>
    <row r="111" spans="1:6" s="4" customFormat="1" ht="14.1" customHeight="1" collapsed="1" x14ac:dyDescent="0.2">
      <c r="A111" s="35"/>
      <c r="B111" s="35"/>
      <c r="C111" s="36"/>
      <c r="D111" s="36"/>
      <c r="E111" s="37"/>
      <c r="F111" s="28">
        <f>TRUNC(D111*E111,2)</f>
        <v>0</v>
      </c>
    </row>
    <row r="112" spans="1:6" s="6" customFormat="1" ht="12.75" hidden="1" customHeight="1" outlineLevel="1" x14ac:dyDescent="0.2">
      <c r="A112" s="73" t="s">
        <v>106</v>
      </c>
      <c r="B112" s="73"/>
      <c r="C112" s="73"/>
      <c r="D112" s="73"/>
      <c r="E112" s="73"/>
      <c r="F112" s="73"/>
    </row>
    <row r="113" spans="1:6" s="6" customFormat="1" ht="20.100000000000001" hidden="1" customHeight="1" outlineLevel="1" x14ac:dyDescent="0.2">
      <c r="A113" s="77"/>
      <c r="B113" s="77"/>
      <c r="C113" s="77"/>
      <c r="D113" s="77"/>
      <c r="E113" s="77"/>
      <c r="F113" s="77"/>
    </row>
    <row r="114" spans="1:6" ht="8.1" hidden="1" customHeight="1" outlineLevel="1" x14ac:dyDescent="0.2">
      <c r="A114" s="6"/>
      <c r="B114" s="6"/>
      <c r="C114" s="6"/>
      <c r="D114" s="6"/>
      <c r="E114" s="6"/>
      <c r="F114" s="6"/>
    </row>
    <row r="115" spans="1:6" s="4" customFormat="1" ht="14.1" customHeight="1" collapsed="1" x14ac:dyDescent="0.2">
      <c r="A115" s="35"/>
      <c r="B115" s="35"/>
      <c r="C115" s="36"/>
      <c r="D115" s="36"/>
      <c r="E115" s="37"/>
      <c r="F115" s="28">
        <f>TRUNC(D115*E115,2)</f>
        <v>0</v>
      </c>
    </row>
    <row r="116" spans="1:6" s="6" customFormat="1" ht="12.75" hidden="1" customHeight="1" outlineLevel="1" x14ac:dyDescent="0.2">
      <c r="A116" s="73" t="s">
        <v>106</v>
      </c>
      <c r="B116" s="73"/>
      <c r="C116" s="73"/>
      <c r="D116" s="73"/>
      <c r="E116" s="73"/>
      <c r="F116" s="73"/>
    </row>
    <row r="117" spans="1:6" s="6" customFormat="1" ht="20.100000000000001" hidden="1" customHeight="1" outlineLevel="1" x14ac:dyDescent="0.2">
      <c r="A117" s="77"/>
      <c r="B117" s="77"/>
      <c r="C117" s="77"/>
      <c r="D117" s="77"/>
      <c r="E117" s="77"/>
      <c r="F117" s="77"/>
    </row>
    <row r="118" spans="1:6" ht="8.1" hidden="1" customHeight="1" outlineLevel="1" x14ac:dyDescent="0.2">
      <c r="A118" s="6"/>
      <c r="B118" s="6"/>
      <c r="C118" s="6"/>
      <c r="D118" s="6"/>
      <c r="E118" s="6"/>
      <c r="F118" s="6"/>
    </row>
    <row r="119" spans="1:6" s="4" customFormat="1" ht="14.1" customHeight="1" collapsed="1" x14ac:dyDescent="0.2">
      <c r="A119" s="35"/>
      <c r="B119" s="35"/>
      <c r="C119" s="36"/>
      <c r="D119" s="36"/>
      <c r="E119" s="37"/>
      <c r="F119" s="28">
        <f>TRUNC(D119*E119,2)</f>
        <v>0</v>
      </c>
    </row>
    <row r="120" spans="1:6" s="6" customFormat="1" ht="12.75" hidden="1" customHeight="1" outlineLevel="1" x14ac:dyDescent="0.2">
      <c r="A120" s="73" t="s">
        <v>106</v>
      </c>
      <c r="B120" s="73"/>
      <c r="C120" s="73"/>
      <c r="D120" s="73"/>
      <c r="E120" s="73"/>
      <c r="F120" s="73"/>
    </row>
    <row r="121" spans="1:6" s="6" customFormat="1" ht="20.100000000000001" hidden="1" customHeight="1" outlineLevel="1" x14ac:dyDescent="0.2">
      <c r="A121" s="77"/>
      <c r="B121" s="77"/>
      <c r="C121" s="77"/>
      <c r="D121" s="77"/>
      <c r="E121" s="77"/>
      <c r="F121" s="77"/>
    </row>
    <row r="122" spans="1:6" ht="8.1" hidden="1" customHeight="1" outlineLevel="1" x14ac:dyDescent="0.2">
      <c r="A122" s="6"/>
      <c r="B122" s="6"/>
      <c r="C122" s="6"/>
      <c r="D122" s="6"/>
      <c r="E122" s="6"/>
      <c r="F122" s="6"/>
    </row>
    <row r="123" spans="1:6" s="4" customFormat="1" ht="14.1" customHeight="1" collapsed="1" x14ac:dyDescent="0.2">
      <c r="A123" s="35"/>
      <c r="B123" s="35"/>
      <c r="C123" s="36"/>
      <c r="D123" s="36"/>
      <c r="E123" s="37"/>
      <c r="F123" s="28">
        <f>TRUNC(D123*E123,2)</f>
        <v>0</v>
      </c>
    </row>
    <row r="124" spans="1:6" s="6" customFormat="1" ht="12.75" hidden="1" customHeight="1" outlineLevel="1" x14ac:dyDescent="0.2">
      <c r="A124" s="73" t="s">
        <v>106</v>
      </c>
      <c r="B124" s="73"/>
      <c r="C124" s="73"/>
      <c r="D124" s="73"/>
      <c r="E124" s="73"/>
      <c r="F124" s="73"/>
    </row>
    <row r="125" spans="1:6" s="6" customFormat="1" ht="20.100000000000001" hidden="1" customHeight="1" outlineLevel="1" x14ac:dyDescent="0.2">
      <c r="A125" s="77"/>
      <c r="B125" s="77"/>
      <c r="C125" s="77"/>
      <c r="D125" s="77"/>
      <c r="E125" s="77"/>
      <c r="F125" s="77"/>
    </row>
    <row r="126" spans="1:6" ht="8.1" hidden="1" customHeight="1" outlineLevel="1" x14ac:dyDescent="0.2">
      <c r="A126" s="6"/>
      <c r="B126" s="6"/>
      <c r="C126" s="6"/>
      <c r="D126" s="6"/>
      <c r="E126" s="6"/>
      <c r="F126" s="6"/>
    </row>
    <row r="127" spans="1:6" s="4" customFormat="1" ht="14.1" customHeight="1" collapsed="1" x14ac:dyDescent="0.2">
      <c r="A127" s="35"/>
      <c r="B127" s="35"/>
      <c r="C127" s="36"/>
      <c r="D127" s="36"/>
      <c r="E127" s="37"/>
      <c r="F127" s="28">
        <f>TRUNC(D127*E127,2)</f>
        <v>0</v>
      </c>
    </row>
    <row r="128" spans="1:6" s="6" customFormat="1" ht="12.75" hidden="1" customHeight="1" outlineLevel="1" x14ac:dyDescent="0.2">
      <c r="A128" s="73" t="s">
        <v>106</v>
      </c>
      <c r="B128" s="73"/>
      <c r="C128" s="73"/>
      <c r="D128" s="73"/>
      <c r="E128" s="73"/>
      <c r="F128" s="73"/>
    </row>
    <row r="129" spans="1:6" s="6" customFormat="1" ht="20.100000000000001" hidden="1" customHeight="1" outlineLevel="1" x14ac:dyDescent="0.2">
      <c r="A129" s="78"/>
      <c r="B129" s="78"/>
      <c r="C129" s="78"/>
      <c r="D129" s="78"/>
      <c r="E129" s="78"/>
      <c r="F129" s="78"/>
    </row>
    <row r="130" spans="1:6" ht="8.1" hidden="1" customHeight="1" outlineLevel="1" x14ac:dyDescent="0.2"/>
    <row r="131" spans="1:6" ht="6" customHeight="1" x14ac:dyDescent="0.2"/>
    <row r="132" spans="1:6" ht="20.100000000000001" customHeight="1" x14ac:dyDescent="0.2">
      <c r="A132" s="13" t="s">
        <v>171</v>
      </c>
      <c r="B132" s="13"/>
      <c r="C132" s="13"/>
      <c r="D132" s="14" t="s">
        <v>91</v>
      </c>
      <c r="E132" s="27"/>
      <c r="F132" s="26">
        <f>SUM(F134,F138,F142,F146,F150,F154,F158,F162)</f>
        <v>0</v>
      </c>
    </row>
    <row r="133" spans="1:6" s="6" customFormat="1" ht="24.95" customHeight="1" x14ac:dyDescent="0.2">
      <c r="A133" s="8" t="s">
        <v>26</v>
      </c>
      <c r="B133" s="5" t="s">
        <v>21</v>
      </c>
      <c r="C133" s="5" t="s">
        <v>22</v>
      </c>
      <c r="D133" s="7" t="s">
        <v>25</v>
      </c>
      <c r="E133" s="7" t="s">
        <v>23</v>
      </c>
      <c r="F133" s="5" t="s">
        <v>33</v>
      </c>
    </row>
    <row r="134" spans="1:6" s="4" customFormat="1" ht="14.1" customHeight="1" collapsed="1" x14ac:dyDescent="0.2">
      <c r="A134" s="35"/>
      <c r="B134" s="35"/>
      <c r="C134" s="36"/>
      <c r="D134" s="36"/>
      <c r="E134" s="37"/>
      <c r="F134" s="28">
        <f>TRUNC(D134*E134,2)</f>
        <v>0</v>
      </c>
    </row>
    <row r="135" spans="1:6" s="6" customFormat="1" ht="12.75" hidden="1" customHeight="1" outlineLevel="1" x14ac:dyDescent="0.2">
      <c r="A135" s="73" t="s">
        <v>106</v>
      </c>
      <c r="B135" s="73"/>
      <c r="C135" s="73"/>
      <c r="D135" s="73"/>
      <c r="E135" s="73"/>
      <c r="F135" s="73"/>
    </row>
    <row r="136" spans="1:6" s="6" customFormat="1" ht="20.100000000000001" hidden="1" customHeight="1" outlineLevel="1" x14ac:dyDescent="0.2">
      <c r="A136" s="77"/>
      <c r="B136" s="77"/>
      <c r="C136" s="77"/>
      <c r="D136" s="77"/>
      <c r="E136" s="77"/>
      <c r="F136" s="77"/>
    </row>
    <row r="137" spans="1:6" ht="8.1" hidden="1" customHeight="1" outlineLevel="1" x14ac:dyDescent="0.2">
      <c r="A137" s="6"/>
      <c r="B137" s="6"/>
      <c r="C137" s="6"/>
      <c r="D137" s="6"/>
      <c r="E137" s="6"/>
      <c r="F137" s="6"/>
    </row>
    <row r="138" spans="1:6" s="4" customFormat="1" ht="14.1" customHeight="1" collapsed="1" x14ac:dyDescent="0.2">
      <c r="A138" s="35"/>
      <c r="B138" s="35"/>
      <c r="C138" s="36"/>
      <c r="D138" s="36"/>
      <c r="E138" s="37"/>
      <c r="F138" s="28">
        <f>TRUNC(D138*E138,2)</f>
        <v>0</v>
      </c>
    </row>
    <row r="139" spans="1:6" s="6" customFormat="1" ht="12.75" hidden="1" customHeight="1" outlineLevel="1" x14ac:dyDescent="0.2">
      <c r="A139" s="73" t="s">
        <v>106</v>
      </c>
      <c r="B139" s="73"/>
      <c r="C139" s="73"/>
      <c r="D139" s="73"/>
      <c r="E139" s="73"/>
      <c r="F139" s="73"/>
    </row>
    <row r="140" spans="1:6" s="6" customFormat="1" ht="20.100000000000001" hidden="1" customHeight="1" outlineLevel="1" x14ac:dyDescent="0.2">
      <c r="A140" s="77"/>
      <c r="B140" s="77"/>
      <c r="C140" s="77"/>
      <c r="D140" s="77"/>
      <c r="E140" s="77"/>
      <c r="F140" s="77"/>
    </row>
    <row r="141" spans="1:6" ht="8.1" hidden="1" customHeight="1" outlineLevel="1" x14ac:dyDescent="0.2">
      <c r="A141" s="6"/>
      <c r="B141" s="6"/>
      <c r="C141" s="6"/>
      <c r="D141" s="6"/>
      <c r="E141" s="6"/>
      <c r="F141" s="6"/>
    </row>
    <row r="142" spans="1:6" s="4" customFormat="1" ht="14.1" customHeight="1" collapsed="1" x14ac:dyDescent="0.2">
      <c r="A142" s="35"/>
      <c r="B142" s="35"/>
      <c r="C142" s="36"/>
      <c r="D142" s="36"/>
      <c r="E142" s="37"/>
      <c r="F142" s="28">
        <f>TRUNC(D142*E142,2)</f>
        <v>0</v>
      </c>
    </row>
    <row r="143" spans="1:6" s="6" customFormat="1" ht="12.75" hidden="1" customHeight="1" outlineLevel="1" x14ac:dyDescent="0.2">
      <c r="A143" s="73" t="s">
        <v>106</v>
      </c>
      <c r="B143" s="73"/>
      <c r="C143" s="73"/>
      <c r="D143" s="73"/>
      <c r="E143" s="73"/>
      <c r="F143" s="73"/>
    </row>
    <row r="144" spans="1:6" s="6" customFormat="1" ht="20.100000000000001" hidden="1" customHeight="1" outlineLevel="1" x14ac:dyDescent="0.2">
      <c r="A144" s="77"/>
      <c r="B144" s="77"/>
      <c r="C144" s="77"/>
      <c r="D144" s="77"/>
      <c r="E144" s="77"/>
      <c r="F144" s="77"/>
    </row>
    <row r="145" spans="1:6" ht="8.1" hidden="1" customHeight="1" outlineLevel="1" x14ac:dyDescent="0.2">
      <c r="A145" s="6"/>
      <c r="B145" s="6"/>
      <c r="C145" s="6"/>
      <c r="D145" s="6"/>
      <c r="E145" s="6"/>
      <c r="F145" s="6"/>
    </row>
    <row r="146" spans="1:6" s="4" customFormat="1" ht="14.1" customHeight="1" collapsed="1" x14ac:dyDescent="0.2">
      <c r="A146" s="35"/>
      <c r="B146" s="35"/>
      <c r="C146" s="36"/>
      <c r="D146" s="36"/>
      <c r="E146" s="37"/>
      <c r="F146" s="28">
        <f>TRUNC(D146*E146,2)</f>
        <v>0</v>
      </c>
    </row>
    <row r="147" spans="1:6" s="6" customFormat="1" ht="12.75" hidden="1" customHeight="1" outlineLevel="1" x14ac:dyDescent="0.2">
      <c r="A147" s="73" t="s">
        <v>106</v>
      </c>
      <c r="B147" s="73"/>
      <c r="C147" s="73"/>
      <c r="D147" s="73"/>
      <c r="E147" s="73"/>
      <c r="F147" s="73"/>
    </row>
    <row r="148" spans="1:6" s="6" customFormat="1" ht="20.100000000000001" hidden="1" customHeight="1" outlineLevel="1" x14ac:dyDescent="0.2">
      <c r="A148" s="77"/>
      <c r="B148" s="77"/>
      <c r="C148" s="77"/>
      <c r="D148" s="77"/>
      <c r="E148" s="77"/>
      <c r="F148" s="77"/>
    </row>
    <row r="149" spans="1:6" ht="8.1" hidden="1" customHeight="1" outlineLevel="1" x14ac:dyDescent="0.2">
      <c r="A149" s="6"/>
      <c r="B149" s="6"/>
      <c r="C149" s="6"/>
      <c r="D149" s="6"/>
      <c r="E149" s="6"/>
      <c r="F149" s="6"/>
    </row>
    <row r="150" spans="1:6" s="4" customFormat="1" ht="14.1" customHeight="1" collapsed="1" x14ac:dyDescent="0.2">
      <c r="A150" s="35"/>
      <c r="B150" s="35"/>
      <c r="C150" s="36"/>
      <c r="D150" s="36"/>
      <c r="E150" s="37"/>
      <c r="F150" s="28">
        <f>TRUNC(D150*E150,2)</f>
        <v>0</v>
      </c>
    </row>
    <row r="151" spans="1:6" s="6" customFormat="1" ht="12.75" hidden="1" customHeight="1" outlineLevel="1" x14ac:dyDescent="0.2">
      <c r="A151" s="73" t="s">
        <v>106</v>
      </c>
      <c r="B151" s="73"/>
      <c r="C151" s="73"/>
      <c r="D151" s="73"/>
      <c r="E151" s="73"/>
      <c r="F151" s="73"/>
    </row>
    <row r="152" spans="1:6" s="6" customFormat="1" ht="20.100000000000001" hidden="1" customHeight="1" outlineLevel="1" x14ac:dyDescent="0.2">
      <c r="A152" s="77"/>
      <c r="B152" s="77"/>
      <c r="C152" s="77"/>
      <c r="D152" s="77"/>
      <c r="E152" s="77"/>
      <c r="F152" s="77"/>
    </row>
    <row r="153" spans="1:6" ht="8.1" hidden="1" customHeight="1" outlineLevel="1" x14ac:dyDescent="0.2">
      <c r="A153" s="6"/>
      <c r="B153" s="6"/>
      <c r="C153" s="6"/>
      <c r="D153" s="6"/>
      <c r="E153" s="6"/>
      <c r="F153" s="6"/>
    </row>
    <row r="154" spans="1:6" s="4" customFormat="1" ht="14.1" customHeight="1" collapsed="1" x14ac:dyDescent="0.2">
      <c r="A154" s="35"/>
      <c r="B154" s="35"/>
      <c r="C154" s="36"/>
      <c r="D154" s="36"/>
      <c r="E154" s="37"/>
      <c r="F154" s="28">
        <f>TRUNC(D154*E154,2)</f>
        <v>0</v>
      </c>
    </row>
    <row r="155" spans="1:6" s="6" customFormat="1" ht="12.75" hidden="1" customHeight="1" outlineLevel="1" x14ac:dyDescent="0.2">
      <c r="A155" s="73" t="s">
        <v>106</v>
      </c>
      <c r="B155" s="73"/>
      <c r="C155" s="73"/>
      <c r="D155" s="73"/>
      <c r="E155" s="73"/>
      <c r="F155" s="73"/>
    </row>
    <row r="156" spans="1:6" s="6" customFormat="1" ht="20.100000000000001" hidden="1" customHeight="1" outlineLevel="1" x14ac:dyDescent="0.2">
      <c r="A156" s="77"/>
      <c r="B156" s="77"/>
      <c r="C156" s="77"/>
      <c r="D156" s="77"/>
      <c r="E156" s="77"/>
      <c r="F156" s="77"/>
    </row>
    <row r="157" spans="1:6" ht="8.1" hidden="1" customHeight="1" outlineLevel="1" x14ac:dyDescent="0.2">
      <c r="A157" s="6"/>
      <c r="B157" s="6"/>
      <c r="C157" s="6"/>
      <c r="D157" s="6"/>
      <c r="E157" s="6"/>
      <c r="F157" s="6"/>
    </row>
    <row r="158" spans="1:6" s="4" customFormat="1" ht="14.1" customHeight="1" collapsed="1" x14ac:dyDescent="0.2">
      <c r="A158" s="35"/>
      <c r="B158" s="35"/>
      <c r="C158" s="36"/>
      <c r="D158" s="36"/>
      <c r="E158" s="37"/>
      <c r="F158" s="28">
        <f>TRUNC(D158*E158,2)</f>
        <v>0</v>
      </c>
    </row>
    <row r="159" spans="1:6" s="6" customFormat="1" ht="12.75" hidden="1" customHeight="1" outlineLevel="1" x14ac:dyDescent="0.2">
      <c r="A159" s="73" t="s">
        <v>106</v>
      </c>
      <c r="B159" s="73"/>
      <c r="C159" s="73"/>
      <c r="D159" s="73"/>
      <c r="E159" s="73"/>
      <c r="F159" s="73"/>
    </row>
    <row r="160" spans="1:6" s="6" customFormat="1" ht="20.100000000000001" hidden="1" customHeight="1" outlineLevel="1" x14ac:dyDescent="0.2">
      <c r="A160" s="77"/>
      <c r="B160" s="77"/>
      <c r="C160" s="77"/>
      <c r="D160" s="77"/>
      <c r="E160" s="77"/>
      <c r="F160" s="77"/>
    </row>
    <row r="161" spans="1:6" ht="8.1" hidden="1" customHeight="1" outlineLevel="1" x14ac:dyDescent="0.2">
      <c r="A161" s="6"/>
      <c r="B161" s="6"/>
      <c r="C161" s="6"/>
      <c r="D161" s="6"/>
      <c r="E161" s="6"/>
      <c r="F161" s="6"/>
    </row>
    <row r="162" spans="1:6" s="4" customFormat="1" ht="14.1" customHeight="1" collapsed="1" x14ac:dyDescent="0.2">
      <c r="A162" s="35"/>
      <c r="B162" s="35"/>
      <c r="C162" s="36"/>
      <c r="D162" s="36"/>
      <c r="E162" s="37"/>
      <c r="F162" s="28">
        <f>TRUNC(D162*E162,2)</f>
        <v>0</v>
      </c>
    </row>
    <row r="163" spans="1:6" s="6" customFormat="1" ht="12.75" hidden="1" customHeight="1" outlineLevel="1" x14ac:dyDescent="0.2">
      <c r="A163" s="73" t="s">
        <v>106</v>
      </c>
      <c r="B163" s="73"/>
      <c r="C163" s="73"/>
      <c r="D163" s="73"/>
      <c r="E163" s="73"/>
      <c r="F163" s="73"/>
    </row>
    <row r="164" spans="1:6" s="6" customFormat="1" ht="20.100000000000001" hidden="1" customHeight="1" outlineLevel="1" x14ac:dyDescent="0.2">
      <c r="A164" s="77"/>
      <c r="B164" s="77"/>
      <c r="C164" s="77"/>
      <c r="D164" s="77"/>
      <c r="E164" s="77"/>
      <c r="F164" s="77"/>
    </row>
    <row r="165" spans="1:6" ht="6" customHeight="1" x14ac:dyDescent="0.2"/>
    <row r="166" spans="1:6" ht="20.100000000000001" customHeight="1" x14ac:dyDescent="0.2">
      <c r="A166" s="13" t="s">
        <v>177</v>
      </c>
      <c r="B166" s="13"/>
      <c r="C166" s="13"/>
      <c r="D166" s="14" t="s">
        <v>28</v>
      </c>
      <c r="E166" s="27">
        <v>0.4</v>
      </c>
      <c r="F166" s="26">
        <f>IF(D7="Flat rate B",($F$7*E166),0)</f>
        <v>0</v>
      </c>
    </row>
    <row r="167" spans="1:6" ht="8.1" customHeight="1" x14ac:dyDescent="0.2"/>
    <row r="168" spans="1:6" s="29" customFormat="1" ht="20.100000000000001" customHeight="1" x14ac:dyDescent="0.2">
      <c r="A168" s="85" t="s">
        <v>13</v>
      </c>
      <c r="B168" s="85"/>
      <c r="C168" s="85"/>
      <c r="D168" s="30"/>
      <c r="E168" s="30"/>
      <c r="F168" s="31">
        <f>F7+F46+F48+F50+F93+F132+F166</f>
        <v>0</v>
      </c>
    </row>
  </sheetData>
  <sheetProtection selectLockedCells="1"/>
  <mergeCells count="80">
    <mergeCell ref="A164:F164"/>
    <mergeCell ref="A5:C5"/>
    <mergeCell ref="A155:F155"/>
    <mergeCell ref="A156:F156"/>
    <mergeCell ref="A159:F159"/>
    <mergeCell ref="A160:F160"/>
    <mergeCell ref="A163:F163"/>
    <mergeCell ref="A144:F144"/>
    <mergeCell ref="A147:F147"/>
    <mergeCell ref="A148:F148"/>
    <mergeCell ref="A151:F151"/>
    <mergeCell ref="A152:F152"/>
    <mergeCell ref="A135:F135"/>
    <mergeCell ref="A136:F136"/>
    <mergeCell ref="A139:F139"/>
    <mergeCell ref="A140:F140"/>
    <mergeCell ref="A143:F143"/>
    <mergeCell ref="A46:C46"/>
    <mergeCell ref="A48:C48"/>
    <mergeCell ref="A50:C50"/>
    <mergeCell ref="A168:C168"/>
    <mergeCell ref="A128:F128"/>
    <mergeCell ref="A129:F129"/>
    <mergeCell ref="A117:F117"/>
    <mergeCell ref="A120:F120"/>
    <mergeCell ref="A121:F121"/>
    <mergeCell ref="A124:F124"/>
    <mergeCell ref="A125:F125"/>
    <mergeCell ref="A108:F108"/>
    <mergeCell ref="A109:F109"/>
    <mergeCell ref="A112:F112"/>
    <mergeCell ref="A113:F113"/>
    <mergeCell ref="A116:F116"/>
    <mergeCell ref="A97:F97"/>
    <mergeCell ref="A100:F100"/>
    <mergeCell ref="A101:F101"/>
    <mergeCell ref="A104:F104"/>
    <mergeCell ref="A105:F105"/>
    <mergeCell ref="A89:F89"/>
    <mergeCell ref="A90:F90"/>
    <mergeCell ref="A96:F96"/>
    <mergeCell ref="A77:F77"/>
    <mergeCell ref="A80:F80"/>
    <mergeCell ref="A81:F81"/>
    <mergeCell ref="A85:F85"/>
    <mergeCell ref="A86:F86"/>
    <mergeCell ref="A67:F67"/>
    <mergeCell ref="A68:F68"/>
    <mergeCell ref="A72:F72"/>
    <mergeCell ref="A73:F73"/>
    <mergeCell ref="A76:F76"/>
    <mergeCell ref="A55:F55"/>
    <mergeCell ref="A58:F58"/>
    <mergeCell ref="A59:F59"/>
    <mergeCell ref="A63:F63"/>
    <mergeCell ref="A64:F64"/>
    <mergeCell ref="A54:F54"/>
    <mergeCell ref="A43:F43"/>
    <mergeCell ref="A2:F2"/>
    <mergeCell ref="A6:F6"/>
    <mergeCell ref="A7:C7"/>
    <mergeCell ref="B3:F3"/>
    <mergeCell ref="A11:F11"/>
    <mergeCell ref="A19:F19"/>
    <mergeCell ref="A23:F23"/>
    <mergeCell ref="A27:F27"/>
    <mergeCell ref="A31:F31"/>
    <mergeCell ref="A26:F26"/>
    <mergeCell ref="A30:F30"/>
    <mergeCell ref="A34:F34"/>
    <mergeCell ref="A38:F38"/>
    <mergeCell ref="A42:F42"/>
    <mergeCell ref="A35:F35"/>
    <mergeCell ref="A39:F39"/>
    <mergeCell ref="A1:F1"/>
    <mergeCell ref="A10:F10"/>
    <mergeCell ref="A14:F14"/>
    <mergeCell ref="A15:F15"/>
    <mergeCell ref="A18:F18"/>
    <mergeCell ref="A22:F22"/>
  </mergeCells>
  <conditionalFormatting sqref="A9:E9 A11:F11 A13:E13 A15:F15 A17:E17 A19:F19 A21:E21 A23:F23 A25:E25 A27:F27 A29:E29 A31:F31 A33:E33 A35:F35 A37:E37 A39:F39 A41:E41 A43:F43">
    <cfRule type="notContainsBlanks" dxfId="14" priority="7">
      <formula>LEN(TRIM(A9))&gt;0</formula>
    </cfRule>
  </conditionalFormatting>
  <conditionalFormatting sqref="A53:E53 A55:F55 A57:E57 A59:F59 A62:E62 A64:F64 A66:E66 A68:F68 A71:E71 A73:F73 A75:E75 A77:F77 A79:E79 A81:F81 A84:E84 A86:F86 A88:E88 A90:F90 A95:E95 A97:F97 A99:E99 A101:F101 A103:E103 A105:F105 A107:E107 A109:F109 A111:E111 A113:F113 A115:E115 A117:F117 A119:E119 A121:F121 A123:E123 A125:F125 A127:E127 A129:F129 A134:E134 A136:F136 A138:E138 A140:F140 A142:E142 A144:F144 A146:E146 A148:F148 A150:E150 A152:F152 A154:E154 A156:F156 A158:E158 A160:F160 A162:E162 A164:F164">
    <cfRule type="notContainsBlanks" dxfId="13" priority="4">
      <formula>LEN(TRIM(A53))&gt;0</formula>
    </cfRule>
  </conditionalFormatting>
  <conditionalFormatting sqref="A9:F41">
    <cfRule type="expression" dxfId="12" priority="1">
      <formula>$D$7="Flat rate C"</formula>
    </cfRule>
  </conditionalFormatting>
  <conditionalFormatting sqref="A52:F88 A95:F127 A134:F164">
    <cfRule type="expression" dxfId="11" priority="5">
      <formula>$D$7="Flat rate B"</formula>
    </cfRule>
  </conditionalFormatting>
  <dataValidations count="5">
    <dataValidation operator="lessThanOrEqual" allowBlank="1" showInputMessage="1" showErrorMessage="1" sqref="E7:F7 D46:F46 F50 E48:F48 F93 F132 F166 D5:F5" xr:uid="{00000000-0002-0000-0500-000000000000}"/>
    <dataValidation type="list" allowBlank="1" showInputMessage="1" showErrorMessage="1" sqref="B9 B13 B17 B21 B25 B29 B33 B37 B41 B53 B57 B62 B66 B71 B75 B79 B84 B88 B95 B99 B103 B107 B111 B115 B119 B123 B127 B134 B138 B142 B146 B150 B154 B158 B162" xr:uid="{00000000-0002-0000-0500-000001000000}">
      <formula1>LPAct</formula1>
    </dataValidation>
    <dataValidation type="list" operator="lessThanOrEqual" allowBlank="1" showInputMessage="1" showErrorMessage="1" sqref="D7" xr:uid="{00000000-0002-0000-0500-000002000000}">
      <formula1>Basis</formula1>
    </dataValidation>
    <dataValidation type="list" allowBlank="1" showInputMessage="1" showErrorMessage="1" sqref="B3" xr:uid="{00000000-0002-0000-0500-000003000000}">
      <formula1>VAT</formula1>
    </dataValidation>
    <dataValidation type="list" allowBlank="1" showInputMessage="1" showErrorMessage="1" sqref="C53 C57 C62 C66 C71 C75 C79 C84 C88 C95 C99 C103 C107 C111 C115 C119 C123 C127 C9 C13 C17 C21 C25 C29 C33 C37 C41 C134 C138 C142 C146 C150 C154 C158 C162" xr:uid="{00000000-0002-0000-0500-000004000000}">
      <formula1>Unit</formula1>
    </dataValidation>
  </dataValidations>
  <pageMargins left="0.7" right="0.7" top="0.75" bottom="0.75" header="0.3" footer="0.3"/>
  <pageSetup paperSize="9" scale="9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Munka11">
    <pageSetUpPr fitToPage="1"/>
  </sheetPr>
  <dimension ref="A1:G5"/>
  <sheetViews>
    <sheetView showGridLines="0" zoomScale="115" zoomScaleNormal="115" zoomScaleSheetLayoutView="115" workbookViewId="0">
      <selection activeCell="G32" sqref="G32"/>
    </sheetView>
  </sheetViews>
  <sheetFormatPr defaultColWidth="9" defaultRowHeight="14.25" x14ac:dyDescent="0.2"/>
  <cols>
    <col min="1" max="1" width="27.125" customWidth="1"/>
    <col min="2" max="7" width="12.625" customWidth="1"/>
  </cols>
  <sheetData>
    <row r="1" spans="1:7" ht="30" customHeight="1" x14ac:dyDescent="0.2">
      <c r="A1" s="67" t="s">
        <v>155</v>
      </c>
      <c r="B1" s="67"/>
      <c r="C1" s="67"/>
      <c r="D1" s="67"/>
      <c r="E1" s="67"/>
      <c r="F1" s="67"/>
      <c r="G1" s="67"/>
    </row>
    <row r="2" spans="1:7" ht="8.1" customHeight="1" x14ac:dyDescent="0.2"/>
    <row r="3" spans="1:7" ht="45" customHeight="1" x14ac:dyDescent="0.2">
      <c r="A3" s="38" t="s">
        <v>54</v>
      </c>
      <c r="B3" s="39" t="s">
        <v>0</v>
      </c>
      <c r="C3" s="39" t="s">
        <v>34</v>
      </c>
      <c r="D3" s="39" t="s">
        <v>35</v>
      </c>
      <c r="E3" s="39" t="s">
        <v>40</v>
      </c>
      <c r="F3" s="39" t="s">
        <v>36</v>
      </c>
      <c r="G3" s="39" t="s">
        <v>41</v>
      </c>
    </row>
    <row r="4" spans="1:7" ht="20.100000000000001" customHeight="1" x14ac:dyDescent="0.2">
      <c r="A4" s="41" t="str">
        <f>T('3.1 DATA'!A7)</f>
        <v/>
      </c>
      <c r="B4" s="42" t="str">
        <f>T('3.1 DATA'!A11)</f>
        <v/>
      </c>
      <c r="C4" s="42" t="str">
        <f>IF('3.4 Budget'!B3&lt;&gt;"",VLOOKUP('3.4 Budget'!B3,'Technical data sheet'!$C$2:$D$3,2,FALSE),"")</f>
        <v>GROSS</v>
      </c>
      <c r="D4" s="43">
        <f>ROUNDDOWN(G4*0.8,2)</f>
        <v>0</v>
      </c>
      <c r="E4" s="43" t="str">
        <f>IF(B4="Hungary",ROUNDDOWN(0.15*G4,2),IF(B4="Slovakia",ROUNDDOWN(0.12*G4,2),""))</f>
        <v/>
      </c>
      <c r="F4" s="43" t="str">
        <f>IF(AND(ISNUMBER(G4),ISNUMBER(E4)),G4-(D4+E4),"")</f>
        <v/>
      </c>
      <c r="G4" s="43">
        <f>'3.4 Budget'!F168</f>
        <v>0</v>
      </c>
    </row>
    <row r="5" spans="1:7" s="47" customFormat="1" ht="20.100000000000001" customHeight="1" x14ac:dyDescent="0.2">
      <c r="A5" s="44" t="s">
        <v>24</v>
      </c>
      <c r="B5" s="45"/>
      <c r="C5" s="45"/>
      <c r="D5" s="46">
        <f>SUM(D4:D4)</f>
        <v>0</v>
      </c>
      <c r="E5" s="46">
        <f>SUM(E4:E4)</f>
        <v>0</v>
      </c>
      <c r="F5" s="46">
        <f>SUM(F4:F4)</f>
        <v>0</v>
      </c>
      <c r="G5" s="46">
        <f>SUM(G4:G4)</f>
        <v>0</v>
      </c>
    </row>
  </sheetData>
  <sheetProtection selectLockedCells="1"/>
  <customSheetViews>
    <customSheetView guid="{9B195D69-7D5B-406D-87D2-41910A2F61D3}" scale="115" showGridLines="0" fitToPage="1">
      <selection activeCell="K24" sqref="K24"/>
      <pageMargins left="0.23622047244094491" right="0.23622047244094491" top="0.39370078740157483" bottom="0.39370078740157483" header="0.31496062992125984" footer="0.31496062992125984"/>
      <pageSetup paperSize="9" scale="98" fitToHeight="0" orientation="landscape" r:id="rId1"/>
    </customSheetView>
  </customSheetViews>
  <mergeCells count="1">
    <mergeCell ref="A1:G1"/>
  </mergeCell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1"/>
  <sheetViews>
    <sheetView showGridLines="0" zoomScale="115" zoomScaleNormal="115" zoomScaleSheetLayoutView="115" workbookViewId="0">
      <selection activeCell="E21" sqref="E21"/>
    </sheetView>
  </sheetViews>
  <sheetFormatPr defaultRowHeight="14.25" x14ac:dyDescent="0.2"/>
  <cols>
    <col min="1" max="1" width="17.875" customWidth="1"/>
    <col min="2" max="10" width="12.625" customWidth="1"/>
  </cols>
  <sheetData>
    <row r="1" spans="1:10" ht="30" customHeight="1" x14ac:dyDescent="0.2">
      <c r="A1" s="67" t="s">
        <v>152</v>
      </c>
      <c r="B1" s="67"/>
      <c r="C1" s="67"/>
      <c r="D1" s="67"/>
      <c r="E1" s="67"/>
      <c r="F1" s="67"/>
      <c r="G1" s="67"/>
      <c r="H1" s="67"/>
      <c r="I1" s="67"/>
      <c r="J1" s="67"/>
    </row>
    <row r="2" spans="1:10" ht="8.1" customHeight="1" x14ac:dyDescent="0.2"/>
    <row r="3" spans="1:10" ht="20.100000000000001" customHeight="1" x14ac:dyDescent="0.2">
      <c r="A3" s="54"/>
      <c r="B3" s="86" t="s">
        <v>18</v>
      </c>
      <c r="C3" s="86"/>
      <c r="D3" s="86"/>
      <c r="E3" s="86" t="s">
        <v>17</v>
      </c>
      <c r="F3" s="86"/>
      <c r="G3" s="86"/>
      <c r="H3" s="86" t="s">
        <v>16</v>
      </c>
      <c r="I3" s="86"/>
      <c r="J3" s="86"/>
    </row>
    <row r="4" spans="1:10" ht="20.100000000000001" customHeight="1" x14ac:dyDescent="0.2">
      <c r="A4" s="55" t="s">
        <v>54</v>
      </c>
      <c r="B4" s="56" t="s">
        <v>114</v>
      </c>
      <c r="C4" s="56" t="s">
        <v>115</v>
      </c>
      <c r="D4" s="56" t="s">
        <v>116</v>
      </c>
      <c r="E4" s="56" t="s">
        <v>117</v>
      </c>
      <c r="F4" s="56" t="s">
        <v>118</v>
      </c>
      <c r="G4" s="56" t="s">
        <v>119</v>
      </c>
      <c r="H4" s="56" t="s">
        <v>120</v>
      </c>
      <c r="I4" s="56" t="s">
        <v>121</v>
      </c>
      <c r="J4" s="56" t="s">
        <v>122</v>
      </c>
    </row>
    <row r="5" spans="1:10" ht="20.100000000000001" customHeight="1" x14ac:dyDescent="0.2">
      <c r="A5" s="16" t="str">
        <f>T('3.1 DATA'!A7)</f>
        <v/>
      </c>
      <c r="B5" s="58"/>
      <c r="C5" s="58"/>
      <c r="D5" s="58"/>
      <c r="E5" s="58"/>
      <c r="F5" s="58"/>
      <c r="G5" s="58"/>
      <c r="H5" s="58"/>
      <c r="I5" s="58"/>
      <c r="J5" s="58"/>
    </row>
    <row r="6" spans="1:10" ht="20.100000000000001" customHeight="1" x14ac:dyDescent="0.2">
      <c r="A6" s="38" t="s">
        <v>24</v>
      </c>
      <c r="B6" s="57">
        <f t="shared" ref="B6:J6" si="0">SUM(B5:B5)</f>
        <v>0</v>
      </c>
      <c r="C6" s="57">
        <f t="shared" si="0"/>
        <v>0</v>
      </c>
      <c r="D6" s="57">
        <f t="shared" si="0"/>
        <v>0</v>
      </c>
      <c r="E6" s="57">
        <f t="shared" si="0"/>
        <v>0</v>
      </c>
      <c r="F6" s="57">
        <f t="shared" si="0"/>
        <v>0</v>
      </c>
      <c r="G6" s="57">
        <f t="shared" si="0"/>
        <v>0</v>
      </c>
      <c r="H6" s="57">
        <f t="shared" si="0"/>
        <v>0</v>
      </c>
      <c r="I6" s="57">
        <f t="shared" si="0"/>
        <v>0</v>
      </c>
      <c r="J6" s="57">
        <f t="shared" si="0"/>
        <v>0</v>
      </c>
    </row>
    <row r="7" spans="1:10" ht="8.1" customHeight="1" x14ac:dyDescent="0.2"/>
    <row r="8" spans="1:10" ht="20.100000000000001" customHeight="1" x14ac:dyDescent="0.2">
      <c r="A8" s="54"/>
      <c r="B8" s="86" t="s">
        <v>67</v>
      </c>
      <c r="C8" s="86"/>
      <c r="D8" s="86"/>
      <c r="E8" s="86" t="s">
        <v>68</v>
      </c>
      <c r="F8" s="86"/>
      <c r="G8" s="86"/>
      <c r="H8" s="86" t="s">
        <v>70</v>
      </c>
      <c r="I8" s="86"/>
      <c r="J8" s="86"/>
    </row>
    <row r="9" spans="1:10" ht="20.100000000000001" customHeight="1" x14ac:dyDescent="0.2">
      <c r="A9" s="55" t="s">
        <v>54</v>
      </c>
      <c r="B9" s="56" t="s">
        <v>123</v>
      </c>
      <c r="C9" s="56" t="s">
        <v>124</v>
      </c>
      <c r="D9" s="56" t="s">
        <v>125</v>
      </c>
      <c r="E9" s="56" t="s">
        <v>126</v>
      </c>
      <c r="F9" s="56" t="s">
        <v>127</v>
      </c>
      <c r="G9" s="56" t="s">
        <v>128</v>
      </c>
      <c r="H9" s="56" t="s">
        <v>129</v>
      </c>
      <c r="I9" s="56" t="s">
        <v>130</v>
      </c>
      <c r="J9" s="56" t="s">
        <v>131</v>
      </c>
    </row>
    <row r="10" spans="1:10" ht="20.100000000000001" customHeight="1" x14ac:dyDescent="0.2">
      <c r="A10" s="16" t="str">
        <f>T('3.1 DATA'!A7)</f>
        <v/>
      </c>
      <c r="B10" s="58"/>
      <c r="C10" s="58"/>
      <c r="D10" s="58"/>
      <c r="E10" s="58"/>
      <c r="F10" s="58"/>
      <c r="G10" s="58"/>
      <c r="H10" s="58"/>
      <c r="I10" s="58"/>
      <c r="J10" s="58"/>
    </row>
    <row r="11" spans="1:10" ht="20.100000000000001" customHeight="1" x14ac:dyDescent="0.2">
      <c r="A11" s="38" t="s">
        <v>24</v>
      </c>
      <c r="B11" s="57">
        <f t="shared" ref="B11:J11" si="1">SUM(B10:B10)</f>
        <v>0</v>
      </c>
      <c r="C11" s="57">
        <f t="shared" si="1"/>
        <v>0</v>
      </c>
      <c r="D11" s="57">
        <f t="shared" si="1"/>
        <v>0</v>
      </c>
      <c r="E11" s="57">
        <f t="shared" si="1"/>
        <v>0</v>
      </c>
      <c r="F11" s="57">
        <f t="shared" si="1"/>
        <v>0</v>
      </c>
      <c r="G11" s="57">
        <f t="shared" si="1"/>
        <v>0</v>
      </c>
      <c r="H11" s="57">
        <f t="shared" si="1"/>
        <v>0</v>
      </c>
      <c r="I11" s="57">
        <f t="shared" si="1"/>
        <v>0</v>
      </c>
      <c r="J11" s="57">
        <f t="shared" si="1"/>
        <v>0</v>
      </c>
    </row>
  </sheetData>
  <sheetProtection selectLockedCells="1"/>
  <mergeCells count="7">
    <mergeCell ref="A1:J1"/>
    <mergeCell ref="B3:D3"/>
    <mergeCell ref="E3:G3"/>
    <mergeCell ref="H3:J3"/>
    <mergeCell ref="B8:D8"/>
    <mergeCell ref="E8:G8"/>
    <mergeCell ref="H8:J8"/>
  </mergeCells>
  <conditionalFormatting sqref="A5:J5">
    <cfRule type="notContainsBlanks" dxfId="10" priority="10">
      <formula>LEN(TRIM(A5))&gt;0</formula>
    </cfRule>
  </conditionalFormatting>
  <conditionalFormatting sqref="A10:J10">
    <cfRule type="notContainsBlanks" dxfId="9" priority="5">
      <formula>LEN(TRIM(A10))&gt;0</formula>
    </cfRule>
  </conditionalFormatting>
  <pageMargins left="0.7" right="0.7" top="0.75" bottom="0.75" header="0.3" footer="0.3"/>
  <pageSetup paperSize="9" scale="92" orientation="landscape" r:id="rId1"/>
  <extLst>
    <ext xmlns:x14="http://schemas.microsoft.com/office/spreadsheetml/2009/9/main" uri="{78C0D931-6437-407d-A8EE-F0AAD7539E65}">
      <x14:conditionalFormattings>
        <x14:conditionalFormatting xmlns:xm="http://schemas.microsoft.com/office/excel/2006/main">
          <x14:cfRule type="expression" priority="2" id="{F89E5E0D-04B0-405C-BA5F-0D23A80A6B48}">
            <xm:f>SUM($B$5:$J$5,$B$10:$J$10)&lt;&gt;'4. Financial overview'!G4</xm:f>
            <x14:dxf>
              <font>
                <color rgb="FFFF0000"/>
              </font>
            </x14:dxf>
          </x14:cfRule>
          <xm:sqref>B5:J5 B10:J10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13"/>
  <sheetViews>
    <sheetView showGridLines="0" zoomScale="115" zoomScaleNormal="115" zoomScaleSheetLayoutView="100" workbookViewId="0">
      <selection activeCell="A4" sqref="A4"/>
    </sheetView>
  </sheetViews>
  <sheetFormatPr defaultColWidth="9" defaultRowHeight="14.25" x14ac:dyDescent="0.2"/>
  <cols>
    <col min="1" max="1" width="78.625" customWidth="1"/>
  </cols>
  <sheetData>
    <row r="1" spans="1:1" ht="30" customHeight="1" x14ac:dyDescent="0.2">
      <c r="A1" s="1" t="s">
        <v>153</v>
      </c>
    </row>
    <row r="2" spans="1:1" ht="8.1" customHeight="1" x14ac:dyDescent="0.2"/>
    <row r="3" spans="1:1" ht="27" customHeight="1" x14ac:dyDescent="0.2">
      <c r="A3" s="13" t="s">
        <v>71</v>
      </c>
    </row>
    <row r="4" spans="1:1" ht="140.1" customHeight="1" x14ac:dyDescent="0.2">
      <c r="A4" s="12"/>
    </row>
    <row r="5" spans="1:1" ht="8.1" customHeight="1" x14ac:dyDescent="0.2"/>
    <row r="6" spans="1:1" ht="27" customHeight="1" x14ac:dyDescent="0.2">
      <c r="A6" s="13" t="s">
        <v>72</v>
      </c>
    </row>
    <row r="7" spans="1:1" ht="140.1" customHeight="1" x14ac:dyDescent="0.2">
      <c r="A7" s="12"/>
    </row>
    <row r="8" spans="1:1" ht="8.1" customHeight="1" x14ac:dyDescent="0.2"/>
    <row r="9" spans="1:1" ht="27" customHeight="1" x14ac:dyDescent="0.2">
      <c r="A9" s="13" t="s">
        <v>73</v>
      </c>
    </row>
    <row r="10" spans="1:1" ht="140.1" customHeight="1" x14ac:dyDescent="0.2">
      <c r="A10" s="12"/>
    </row>
    <row r="11" spans="1:1" ht="8.1" customHeight="1" x14ac:dyDescent="0.2"/>
    <row r="12" spans="1:1" ht="27" customHeight="1" x14ac:dyDescent="0.2">
      <c r="A12" s="13" t="s">
        <v>74</v>
      </c>
    </row>
    <row r="13" spans="1:1" ht="140.1" customHeight="1" x14ac:dyDescent="0.2">
      <c r="A13" s="12"/>
    </row>
  </sheetData>
  <sheetProtection selectLockedCells="1"/>
  <conditionalFormatting sqref="A4 A7 A10 A13">
    <cfRule type="notContainsBlanks" dxfId="7" priority="1">
      <formula>LEN(TRIM(A4))&gt;0</formula>
    </cfRule>
  </conditionalFormatting>
  <dataValidations count="1">
    <dataValidation type="textLength" operator="lessThanOrEqual" allowBlank="1" showInputMessage="1" showErrorMessage="1" sqref="A7:XFD7 A13:XFD13 A4 A10:XFD10" xr:uid="{00000000-0002-0000-0900-000000000000}">
      <formula1>1000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11</vt:i4>
      </vt:variant>
      <vt:variant>
        <vt:lpstr>Névvel ellátott tartományok</vt:lpstr>
      </vt:variant>
      <vt:variant>
        <vt:i4>12</vt:i4>
      </vt:variant>
    </vt:vector>
  </HeadingPairs>
  <TitlesOfParts>
    <vt:vector size="23" baseType="lpstr">
      <vt:lpstr>1. Cover</vt:lpstr>
      <vt:lpstr>2. Main data</vt:lpstr>
      <vt:lpstr>3.1 DATA</vt:lpstr>
      <vt:lpstr>3.2 Activities</vt:lpstr>
      <vt:lpstr>3.3 Realization plan</vt:lpstr>
      <vt:lpstr>3.4 Budget</vt:lpstr>
      <vt:lpstr>4. Financial overview</vt:lpstr>
      <vt:lpstr>5. Payment forecast</vt:lpstr>
      <vt:lpstr>6. Cooperation criteria</vt:lpstr>
      <vt:lpstr>7. Indicators</vt:lpstr>
      <vt:lpstr>Technical data sheet</vt:lpstr>
      <vt:lpstr>Action</vt:lpstr>
      <vt:lpstr>Basis</vt:lpstr>
      <vt:lpstr>County</vt:lpstr>
      <vt:lpstr>Legal_type</vt:lpstr>
      <vt:lpstr>LPAct</vt:lpstr>
      <vt:lpstr>'1. Cover'!Nyomtatási_terület</vt:lpstr>
      <vt:lpstr>Objective</vt:lpstr>
      <vt:lpstr>P2Act</vt:lpstr>
      <vt:lpstr>Priority</vt:lpstr>
      <vt:lpstr>State</vt:lpstr>
      <vt:lpstr>Unit</vt:lpstr>
      <vt:lpstr>VAT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Form</dc:title>
  <dc:creator>Holop Szilveszter</dc:creator>
  <cp:keywords>husk2127</cp:keywords>
  <cp:lastModifiedBy>Holop Szilveszter</cp:lastModifiedBy>
  <cp:lastPrinted>2023-01-26T10:08:59Z</cp:lastPrinted>
  <dcterms:created xsi:type="dcterms:W3CDTF">2016-06-28T09:30:17Z</dcterms:created>
  <dcterms:modified xsi:type="dcterms:W3CDTF">2024-10-10T12:58:38Z</dcterms:modified>
</cp:coreProperties>
</file>